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jacinto\Desktop\PPA FILES\statistics\ASR - working file\2025 ASR\2025 ASR\2025 ASR Volume 1\"/>
    </mc:Choice>
  </mc:AlternateContent>
  <xr:revisionPtr revIDLastSave="0" documentId="13_ncr:1_{FEA697D1-4353-464E-9ACC-007AB124A800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MOC-SUMMARY" sheetId="5" r:id="rId1"/>
    <sheet name="MOC-berth" sheetId="1" r:id="rId2"/>
    <sheet name="MOC-ancho" sheetId="4" r:id="rId3"/>
  </sheets>
  <definedNames>
    <definedName name="_xlnm.Print_Area" localSheetId="0">'MOC-SUMMARY'!$A$1:$L$108</definedName>
  </definedNames>
  <calcPr calcId="191028" iterate="1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7" i="4" l="1"/>
  <c r="AB107" i="4" s="1"/>
  <c r="K107" i="5" s="1"/>
  <c r="L107" i="4"/>
  <c r="AA107" i="4" s="1"/>
  <c r="J107" i="5" s="1"/>
  <c r="I107" i="4"/>
  <c r="Z107" i="4" s="1"/>
  <c r="I107" i="5" s="1"/>
  <c r="F107" i="4"/>
  <c r="Y107" i="4" s="1"/>
  <c r="H107" i="5" s="1"/>
  <c r="U106" i="4"/>
  <c r="AB106" i="4" s="1"/>
  <c r="K106" i="5" s="1"/>
  <c r="L106" i="4"/>
  <c r="AA106" i="4" s="1"/>
  <c r="J106" i="5" s="1"/>
  <c r="I106" i="4"/>
  <c r="Z106" i="4" s="1"/>
  <c r="I106" i="5" s="1"/>
  <c r="F106" i="4"/>
  <c r="Y106" i="4" s="1"/>
  <c r="U105" i="4"/>
  <c r="L105" i="4"/>
  <c r="I105" i="4"/>
  <c r="F105" i="4"/>
  <c r="Y105" i="4" s="1"/>
  <c r="H105" i="5" s="1"/>
  <c r="U102" i="4"/>
  <c r="AB102" i="4" s="1"/>
  <c r="K102" i="5" s="1"/>
  <c r="L102" i="4"/>
  <c r="AA102" i="4" s="1"/>
  <c r="J102" i="5" s="1"/>
  <c r="I102" i="4"/>
  <c r="F102" i="4"/>
  <c r="Y102" i="4" s="1"/>
  <c r="U101" i="4"/>
  <c r="AB101" i="4" s="1"/>
  <c r="K101" i="5" s="1"/>
  <c r="L101" i="4"/>
  <c r="AA101" i="4" s="1"/>
  <c r="J101" i="5" s="1"/>
  <c r="I101" i="4"/>
  <c r="Z101" i="4" s="1"/>
  <c r="I101" i="5" s="1"/>
  <c r="F101" i="4"/>
  <c r="Y101" i="4" s="1"/>
  <c r="H101" i="5" s="1"/>
  <c r="U100" i="4"/>
  <c r="L100" i="4"/>
  <c r="I100" i="4"/>
  <c r="Z100" i="4" s="1"/>
  <c r="I100" i="5" s="1"/>
  <c r="F100" i="4"/>
  <c r="Y100" i="4" s="1"/>
  <c r="H100" i="5" s="1"/>
  <c r="U96" i="4"/>
  <c r="AB96" i="4" s="1"/>
  <c r="K96" i="5" s="1"/>
  <c r="L96" i="4"/>
  <c r="AA96" i="4" s="1"/>
  <c r="J96" i="5" s="1"/>
  <c r="I96" i="4"/>
  <c r="Z96" i="4" s="1"/>
  <c r="I96" i="5" s="1"/>
  <c r="F96" i="4"/>
  <c r="Y96" i="4" s="1"/>
  <c r="H96" i="5" s="1"/>
  <c r="U95" i="4"/>
  <c r="AB95" i="4" s="1"/>
  <c r="K95" i="5" s="1"/>
  <c r="L95" i="4"/>
  <c r="AA95" i="4" s="1"/>
  <c r="J95" i="5" s="1"/>
  <c r="I95" i="4"/>
  <c r="Z95" i="4" s="1"/>
  <c r="I95" i="5" s="1"/>
  <c r="F95" i="4"/>
  <c r="Y95" i="4" s="1"/>
  <c r="H95" i="5" s="1"/>
  <c r="U94" i="4"/>
  <c r="AB94" i="4" s="1"/>
  <c r="K94" i="5" s="1"/>
  <c r="L94" i="4"/>
  <c r="AA94" i="4" s="1"/>
  <c r="J94" i="5" s="1"/>
  <c r="I94" i="4"/>
  <c r="Z94" i="4" s="1"/>
  <c r="I94" i="5" s="1"/>
  <c r="F94" i="4"/>
  <c r="Y94" i="4" s="1"/>
  <c r="H94" i="5" s="1"/>
  <c r="U93" i="4"/>
  <c r="AB93" i="4" s="1"/>
  <c r="K93" i="5" s="1"/>
  <c r="L93" i="4"/>
  <c r="AA93" i="4" s="1"/>
  <c r="J93" i="5" s="1"/>
  <c r="I93" i="4"/>
  <c r="Z93" i="4" s="1"/>
  <c r="I93" i="5" s="1"/>
  <c r="F93" i="4"/>
  <c r="Y93" i="4" s="1"/>
  <c r="U92" i="4"/>
  <c r="AB92" i="4" s="1"/>
  <c r="K92" i="5" s="1"/>
  <c r="L92" i="4"/>
  <c r="AA92" i="4" s="1"/>
  <c r="J92" i="5" s="1"/>
  <c r="I92" i="4"/>
  <c r="Z92" i="4" s="1"/>
  <c r="I92" i="5" s="1"/>
  <c r="F92" i="4"/>
  <c r="Y92" i="4" s="1"/>
  <c r="H92" i="5" s="1"/>
  <c r="U91" i="4"/>
  <c r="L91" i="4"/>
  <c r="I91" i="4"/>
  <c r="Z91" i="4" s="1"/>
  <c r="I91" i="5" s="1"/>
  <c r="F91" i="4"/>
  <c r="Y91" i="4" s="1"/>
  <c r="H91" i="5" s="1"/>
  <c r="U88" i="4"/>
  <c r="AB88" i="4" s="1"/>
  <c r="K88" i="5" s="1"/>
  <c r="L88" i="4"/>
  <c r="AA88" i="4" s="1"/>
  <c r="J88" i="5" s="1"/>
  <c r="I88" i="4"/>
  <c r="Z88" i="4" s="1"/>
  <c r="I88" i="5" s="1"/>
  <c r="F88" i="4"/>
  <c r="Y88" i="4" s="1"/>
  <c r="H88" i="5" s="1"/>
  <c r="U87" i="4"/>
  <c r="AB87" i="4" s="1"/>
  <c r="K87" i="5" s="1"/>
  <c r="L87" i="4"/>
  <c r="AA87" i="4" s="1"/>
  <c r="J87" i="5" s="1"/>
  <c r="I87" i="4"/>
  <c r="Z87" i="4" s="1"/>
  <c r="I87" i="5" s="1"/>
  <c r="F87" i="4"/>
  <c r="Y87" i="4" s="1"/>
  <c r="H87" i="5" s="1"/>
  <c r="U86" i="4"/>
  <c r="AB86" i="4" s="1"/>
  <c r="K86" i="5" s="1"/>
  <c r="L86" i="4"/>
  <c r="AA86" i="4" s="1"/>
  <c r="J86" i="5" s="1"/>
  <c r="I86" i="4"/>
  <c r="Z86" i="4" s="1"/>
  <c r="I86" i="5" s="1"/>
  <c r="F86" i="4"/>
  <c r="Y86" i="4" s="1"/>
  <c r="H86" i="5" s="1"/>
  <c r="U85" i="4"/>
  <c r="AB85" i="4" s="1"/>
  <c r="K85" i="5" s="1"/>
  <c r="L85" i="4"/>
  <c r="AA85" i="4" s="1"/>
  <c r="J85" i="5" s="1"/>
  <c r="I85" i="4"/>
  <c r="Z85" i="4" s="1"/>
  <c r="I85" i="5" s="1"/>
  <c r="F85" i="4"/>
  <c r="Y85" i="4" s="1"/>
  <c r="H85" i="5" s="1"/>
  <c r="U84" i="4"/>
  <c r="AB84" i="4" s="1"/>
  <c r="K84" i="5" s="1"/>
  <c r="L84" i="4"/>
  <c r="AA84" i="4" s="1"/>
  <c r="J84" i="5" s="1"/>
  <c r="I84" i="4"/>
  <c r="Z84" i="4" s="1"/>
  <c r="I84" i="5" s="1"/>
  <c r="F84" i="4"/>
  <c r="Y84" i="4" s="1"/>
  <c r="H84" i="5" s="1"/>
  <c r="U83" i="4"/>
  <c r="L83" i="4"/>
  <c r="AA83" i="4" s="1"/>
  <c r="J83" i="5" s="1"/>
  <c r="I83" i="4"/>
  <c r="F83" i="4"/>
  <c r="Y83" i="4" s="1"/>
  <c r="H83" i="5" s="1"/>
  <c r="U78" i="4"/>
  <c r="AB78" i="4" s="1"/>
  <c r="K78" i="5" s="1"/>
  <c r="L78" i="4"/>
  <c r="AA78" i="4" s="1"/>
  <c r="J78" i="5" s="1"/>
  <c r="I78" i="4"/>
  <c r="Z78" i="4" s="1"/>
  <c r="I78" i="5" s="1"/>
  <c r="F78" i="4"/>
  <c r="Y78" i="4" s="1"/>
  <c r="H78" i="5" s="1"/>
  <c r="U77" i="4"/>
  <c r="AB77" i="4" s="1"/>
  <c r="K77" i="5" s="1"/>
  <c r="L77" i="4"/>
  <c r="AA77" i="4" s="1"/>
  <c r="J77" i="5" s="1"/>
  <c r="I77" i="4"/>
  <c r="Z77" i="4" s="1"/>
  <c r="I77" i="5" s="1"/>
  <c r="F77" i="4"/>
  <c r="U76" i="4"/>
  <c r="AB76" i="4" s="1"/>
  <c r="K76" i="5" s="1"/>
  <c r="L76" i="4"/>
  <c r="AA76" i="4" s="1"/>
  <c r="J76" i="5" s="1"/>
  <c r="I76" i="4"/>
  <c r="Z76" i="4" s="1"/>
  <c r="I76" i="5" s="1"/>
  <c r="F76" i="4"/>
  <c r="Y76" i="4" s="1"/>
  <c r="H76" i="5" s="1"/>
  <c r="U75" i="4"/>
  <c r="AB75" i="4" s="1"/>
  <c r="K75" i="5" s="1"/>
  <c r="L75" i="4"/>
  <c r="AA75" i="4" s="1"/>
  <c r="J75" i="5" s="1"/>
  <c r="I75" i="4"/>
  <c r="Z75" i="4" s="1"/>
  <c r="I75" i="5" s="1"/>
  <c r="F75" i="4"/>
  <c r="Y75" i="4" s="1"/>
  <c r="U74" i="4"/>
  <c r="L74" i="4"/>
  <c r="AA74" i="4" s="1"/>
  <c r="J74" i="5" s="1"/>
  <c r="I74" i="4"/>
  <c r="Z74" i="4" s="1"/>
  <c r="I74" i="5" s="1"/>
  <c r="F74" i="4"/>
  <c r="Y74" i="4" s="1"/>
  <c r="H74" i="5" s="1"/>
  <c r="U73" i="4"/>
  <c r="AB73" i="4" s="1"/>
  <c r="K73" i="5" s="1"/>
  <c r="L73" i="4"/>
  <c r="I73" i="4"/>
  <c r="F73" i="4"/>
  <c r="Y73" i="4" s="1"/>
  <c r="H73" i="5" s="1"/>
  <c r="U70" i="4"/>
  <c r="AB70" i="4" s="1"/>
  <c r="K70" i="5" s="1"/>
  <c r="L70" i="4"/>
  <c r="AA70" i="4" s="1"/>
  <c r="J70" i="5" s="1"/>
  <c r="I70" i="4"/>
  <c r="Z70" i="4" s="1"/>
  <c r="I70" i="5" s="1"/>
  <c r="F70" i="4"/>
  <c r="Y70" i="4" s="1"/>
  <c r="H70" i="5" s="1"/>
  <c r="U69" i="4"/>
  <c r="AB69" i="4" s="1"/>
  <c r="K69" i="5" s="1"/>
  <c r="L69" i="4"/>
  <c r="AA69" i="4" s="1"/>
  <c r="J69" i="5" s="1"/>
  <c r="I69" i="4"/>
  <c r="Z69" i="4" s="1"/>
  <c r="I69" i="5" s="1"/>
  <c r="F69" i="4"/>
  <c r="Y69" i="4" s="1"/>
  <c r="H69" i="5" s="1"/>
  <c r="U68" i="4"/>
  <c r="AB68" i="4" s="1"/>
  <c r="K68" i="5" s="1"/>
  <c r="L68" i="4"/>
  <c r="AA68" i="4" s="1"/>
  <c r="J68" i="5" s="1"/>
  <c r="I68" i="4"/>
  <c r="F68" i="4"/>
  <c r="Y68" i="4" s="1"/>
  <c r="H68" i="5" s="1"/>
  <c r="U67" i="4"/>
  <c r="AB67" i="4" s="1"/>
  <c r="K67" i="5" s="1"/>
  <c r="L67" i="4"/>
  <c r="AA67" i="4" s="1"/>
  <c r="J67" i="5" s="1"/>
  <c r="I67" i="4"/>
  <c r="Z67" i="4" s="1"/>
  <c r="I67" i="5" s="1"/>
  <c r="F67" i="4"/>
  <c r="Y67" i="4" s="1"/>
  <c r="H67" i="5" s="1"/>
  <c r="U66" i="4"/>
  <c r="AB66" i="4" s="1"/>
  <c r="K66" i="5" s="1"/>
  <c r="L66" i="4"/>
  <c r="AA66" i="4" s="1"/>
  <c r="J66" i="5" s="1"/>
  <c r="I66" i="4"/>
  <c r="Z66" i="4" s="1"/>
  <c r="F66" i="4"/>
  <c r="Y66" i="4" s="1"/>
  <c r="H66" i="5" s="1"/>
  <c r="U65" i="4"/>
  <c r="AB65" i="4" s="1"/>
  <c r="K65" i="5" s="1"/>
  <c r="L65" i="4"/>
  <c r="AA65" i="4" s="1"/>
  <c r="J65" i="5" s="1"/>
  <c r="I65" i="4"/>
  <c r="Z65" i="4" s="1"/>
  <c r="I65" i="5" s="1"/>
  <c r="F65" i="4"/>
  <c r="U56" i="4"/>
  <c r="L56" i="4"/>
  <c r="AA56" i="4" s="1"/>
  <c r="J56" i="5" s="1"/>
  <c r="I56" i="4"/>
  <c r="Z56" i="4" s="1"/>
  <c r="I56" i="5" s="1"/>
  <c r="F56" i="4"/>
  <c r="U55" i="4"/>
  <c r="AB55" i="4" s="1"/>
  <c r="K55" i="5" s="1"/>
  <c r="L55" i="4"/>
  <c r="I55" i="4"/>
  <c r="F55" i="4"/>
  <c r="Y55" i="4" s="1"/>
  <c r="H55" i="5" s="1"/>
  <c r="U52" i="4"/>
  <c r="AB52" i="4" s="1"/>
  <c r="K52" i="5" s="1"/>
  <c r="L52" i="4"/>
  <c r="AA52" i="4" s="1"/>
  <c r="J52" i="5" s="1"/>
  <c r="I52" i="4"/>
  <c r="Z52" i="4" s="1"/>
  <c r="F52" i="4"/>
  <c r="Y52" i="4" s="1"/>
  <c r="U51" i="4"/>
  <c r="L51" i="4"/>
  <c r="I51" i="4"/>
  <c r="F51" i="4"/>
  <c r="U48" i="4"/>
  <c r="AB48" i="4" s="1"/>
  <c r="K48" i="5" s="1"/>
  <c r="L48" i="4"/>
  <c r="AA48" i="4" s="1"/>
  <c r="J48" i="5" s="1"/>
  <c r="I48" i="4"/>
  <c r="Z48" i="4" s="1"/>
  <c r="I48" i="5" s="1"/>
  <c r="F48" i="4"/>
  <c r="U47" i="4"/>
  <c r="AB47" i="4" s="1"/>
  <c r="K47" i="5" s="1"/>
  <c r="L47" i="4"/>
  <c r="AA47" i="4" s="1"/>
  <c r="J47" i="5" s="1"/>
  <c r="I47" i="4"/>
  <c r="Z47" i="4" s="1"/>
  <c r="I47" i="5" s="1"/>
  <c r="F47" i="4"/>
  <c r="U44" i="4"/>
  <c r="AB44" i="4" s="1"/>
  <c r="K44" i="5" s="1"/>
  <c r="L44" i="4"/>
  <c r="AA44" i="4" s="1"/>
  <c r="J44" i="5" s="1"/>
  <c r="I44" i="4"/>
  <c r="Z44" i="4" s="1"/>
  <c r="I44" i="5" s="1"/>
  <c r="F44" i="4"/>
  <c r="U43" i="4"/>
  <c r="AB43" i="4" s="1"/>
  <c r="K43" i="5" s="1"/>
  <c r="L43" i="4"/>
  <c r="I43" i="4"/>
  <c r="Z43" i="4" s="1"/>
  <c r="I43" i="5" s="1"/>
  <c r="F43" i="4"/>
  <c r="Y43" i="4" s="1"/>
  <c r="AB41" i="4"/>
  <c r="AA41" i="4"/>
  <c r="Z41" i="4"/>
  <c r="Y41" i="4"/>
  <c r="U40" i="4"/>
  <c r="AB40" i="4" s="1"/>
  <c r="K40" i="5" s="1"/>
  <c r="L40" i="4"/>
  <c r="AA40" i="4" s="1"/>
  <c r="J40" i="5" s="1"/>
  <c r="I40" i="4"/>
  <c r="Z40" i="4" s="1"/>
  <c r="I40" i="5" s="1"/>
  <c r="F40" i="4"/>
  <c r="Y40" i="4" s="1"/>
  <c r="H40" i="5" s="1"/>
  <c r="U39" i="4"/>
  <c r="L39" i="4"/>
  <c r="AA39" i="4" s="1"/>
  <c r="J39" i="5" s="1"/>
  <c r="I39" i="4"/>
  <c r="F39" i="4"/>
  <c r="U36" i="4"/>
  <c r="AB36" i="4" s="1"/>
  <c r="K36" i="5" s="1"/>
  <c r="L36" i="4"/>
  <c r="AA36" i="4" s="1"/>
  <c r="J36" i="5" s="1"/>
  <c r="I36" i="4"/>
  <c r="Z36" i="4" s="1"/>
  <c r="I36" i="5" s="1"/>
  <c r="F36" i="4"/>
  <c r="Y36" i="4" s="1"/>
  <c r="U35" i="4"/>
  <c r="L35" i="4"/>
  <c r="I35" i="4"/>
  <c r="F35" i="4"/>
  <c r="Y35" i="4" s="1"/>
  <c r="U32" i="4"/>
  <c r="AB32" i="4" s="1"/>
  <c r="K32" i="5" s="1"/>
  <c r="L32" i="4"/>
  <c r="AA32" i="4" s="1"/>
  <c r="J32" i="5" s="1"/>
  <c r="I32" i="4"/>
  <c r="Z32" i="4" s="1"/>
  <c r="I32" i="5" s="1"/>
  <c r="F32" i="4"/>
  <c r="U31" i="4"/>
  <c r="AB31" i="4" s="1"/>
  <c r="K31" i="5" s="1"/>
  <c r="L31" i="4"/>
  <c r="AA31" i="4" s="1"/>
  <c r="J31" i="5" s="1"/>
  <c r="I31" i="4"/>
  <c r="F31" i="4"/>
  <c r="U28" i="4"/>
  <c r="AB28" i="4" s="1"/>
  <c r="K28" i="5" s="1"/>
  <c r="L28" i="4"/>
  <c r="AA28" i="4" s="1"/>
  <c r="J28" i="5" s="1"/>
  <c r="I28" i="4"/>
  <c r="Z28" i="4" s="1"/>
  <c r="I28" i="5" s="1"/>
  <c r="F28" i="4"/>
  <c r="Y28" i="4" s="1"/>
  <c r="H28" i="5" s="1"/>
  <c r="U27" i="4"/>
  <c r="L27" i="4"/>
  <c r="I27" i="4"/>
  <c r="F27" i="4"/>
  <c r="U24" i="4"/>
  <c r="AB24" i="4" s="1"/>
  <c r="K24" i="5" s="1"/>
  <c r="L24" i="4"/>
  <c r="AA24" i="4" s="1"/>
  <c r="J24" i="5" s="1"/>
  <c r="I24" i="4"/>
  <c r="Z24" i="4" s="1"/>
  <c r="I24" i="5" s="1"/>
  <c r="F24" i="4"/>
  <c r="U23" i="4"/>
  <c r="AB23" i="4" s="1"/>
  <c r="K23" i="5" s="1"/>
  <c r="L23" i="4"/>
  <c r="AA23" i="4" s="1"/>
  <c r="J23" i="5" s="1"/>
  <c r="I23" i="4"/>
  <c r="Z23" i="4" s="1"/>
  <c r="I23" i="5" s="1"/>
  <c r="F23" i="4"/>
  <c r="U20" i="4"/>
  <c r="AB20" i="4" s="1"/>
  <c r="K20" i="5" s="1"/>
  <c r="L20" i="4"/>
  <c r="AA20" i="4" s="1"/>
  <c r="J20" i="5" s="1"/>
  <c r="I20" i="4"/>
  <c r="Z20" i="4" s="1"/>
  <c r="I20" i="5" s="1"/>
  <c r="F20" i="4"/>
  <c r="Y20" i="4" s="1"/>
  <c r="H20" i="5" s="1"/>
  <c r="U19" i="4"/>
  <c r="L19" i="4"/>
  <c r="I19" i="4"/>
  <c r="F19" i="4"/>
  <c r="U16" i="4"/>
  <c r="AB16" i="4" s="1"/>
  <c r="K16" i="5" s="1"/>
  <c r="L16" i="4"/>
  <c r="AA16" i="4" s="1"/>
  <c r="J16" i="5" s="1"/>
  <c r="I16" i="4"/>
  <c r="Z16" i="4" s="1"/>
  <c r="I16" i="5" s="1"/>
  <c r="F16" i="4"/>
  <c r="Y16" i="4" s="1"/>
  <c r="H16" i="5" s="1"/>
  <c r="U15" i="4"/>
  <c r="AB15" i="4" s="1"/>
  <c r="K15" i="5" s="1"/>
  <c r="L15" i="4"/>
  <c r="AA15" i="4" s="1"/>
  <c r="J15" i="5" s="1"/>
  <c r="I15" i="4"/>
  <c r="F15" i="4"/>
  <c r="U12" i="4"/>
  <c r="AB12" i="4" s="1"/>
  <c r="K12" i="5" s="1"/>
  <c r="L12" i="4"/>
  <c r="AA12" i="4" s="1"/>
  <c r="J12" i="5" s="1"/>
  <c r="I12" i="4"/>
  <c r="Z12" i="4" s="1"/>
  <c r="I12" i="5" s="1"/>
  <c r="F12" i="4"/>
  <c r="Y12" i="4" s="1"/>
  <c r="H12" i="5" s="1"/>
  <c r="U11" i="4"/>
  <c r="L11" i="4"/>
  <c r="I11" i="4"/>
  <c r="F11" i="4"/>
  <c r="U34" i="4" l="1"/>
  <c r="AB34" i="4" s="1"/>
  <c r="K34" i="5" s="1"/>
  <c r="F14" i="4"/>
  <c r="Y14" i="4" s="1"/>
  <c r="H14" i="5" s="1"/>
  <c r="Z35" i="4"/>
  <c r="I35" i="5" s="1"/>
  <c r="I34" i="4"/>
  <c r="Z34" i="4" s="1"/>
  <c r="I34" i="5" s="1"/>
  <c r="F10" i="4"/>
  <c r="Y10" i="4" s="1"/>
  <c r="H10" i="5" s="1"/>
  <c r="L50" i="4"/>
  <c r="AA50" i="4" s="1"/>
  <c r="J50" i="5" s="1"/>
  <c r="I54" i="4"/>
  <c r="Z54" i="4" s="1"/>
  <c r="I54" i="5" s="1"/>
  <c r="F18" i="4"/>
  <c r="Y18" i="4" s="1"/>
  <c r="H18" i="5" s="1"/>
  <c r="Z19" i="4"/>
  <c r="I19" i="5" s="1"/>
  <c r="I18" i="4"/>
  <c r="Z18" i="4" s="1"/>
  <c r="I18" i="5" s="1"/>
  <c r="F50" i="4"/>
  <c r="Y50" i="4" s="1"/>
  <c r="H50" i="5" s="1"/>
  <c r="AB51" i="4"/>
  <c r="K51" i="5" s="1"/>
  <c r="U50" i="4"/>
  <c r="AB50" i="4" s="1"/>
  <c r="K50" i="5" s="1"/>
  <c r="Z51" i="4"/>
  <c r="I51" i="5" s="1"/>
  <c r="I50" i="4"/>
  <c r="Z50" i="4" s="1"/>
  <c r="I50" i="5" s="1"/>
  <c r="Y32" i="4"/>
  <c r="F30" i="4"/>
  <c r="Y30" i="4" s="1"/>
  <c r="H30" i="5" s="1"/>
  <c r="Z11" i="4"/>
  <c r="I11" i="5" s="1"/>
  <c r="I10" i="4"/>
  <c r="Z10" i="4" s="1"/>
  <c r="I10" i="5" s="1"/>
  <c r="F26" i="4"/>
  <c r="Y26" i="4" s="1"/>
  <c r="H26" i="5" s="1"/>
  <c r="Z27" i="4"/>
  <c r="I27" i="5" s="1"/>
  <c r="I26" i="4"/>
  <c r="Z26" i="4" s="1"/>
  <c r="I26" i="5" s="1"/>
  <c r="Z102" i="4"/>
  <c r="I99" i="4"/>
  <c r="Z99" i="4" s="1"/>
  <c r="I99" i="5" s="1"/>
  <c r="Y56" i="4"/>
  <c r="H56" i="5" s="1"/>
  <c r="F54" i="4"/>
  <c r="Y54" i="4" s="1"/>
  <c r="H54" i="5" s="1"/>
  <c r="AA43" i="4"/>
  <c r="L42" i="4"/>
  <c r="AA42" i="4" s="1"/>
  <c r="J42" i="5" s="1"/>
  <c r="Y24" i="4"/>
  <c r="F22" i="4"/>
  <c r="Y22" i="4" s="1"/>
  <c r="H22" i="5" s="1"/>
  <c r="Y39" i="4"/>
  <c r="H39" i="5" s="1"/>
  <c r="F38" i="4"/>
  <c r="Y38" i="4" s="1"/>
  <c r="H38" i="5" s="1"/>
  <c r="F72" i="4"/>
  <c r="Y72" i="4" s="1"/>
  <c r="H72" i="5" s="1"/>
  <c r="AD52" i="4"/>
  <c r="H52" i="5"/>
  <c r="V31" i="4"/>
  <c r="Y31" i="4"/>
  <c r="V23" i="4"/>
  <c r="Y23" i="4"/>
  <c r="V15" i="4"/>
  <c r="Y15" i="4"/>
  <c r="H15" i="5" s="1"/>
  <c r="L10" i="4"/>
  <c r="AA10" i="4" s="1"/>
  <c r="J10" i="5" s="1"/>
  <c r="AA11" i="4"/>
  <c r="J11" i="5" s="1"/>
  <c r="H35" i="5"/>
  <c r="L34" i="4"/>
  <c r="AA34" i="4" s="1"/>
  <c r="J34" i="5" s="1"/>
  <c r="AA35" i="4"/>
  <c r="J35" i="5" s="1"/>
  <c r="AD75" i="4"/>
  <c r="H75" i="5"/>
  <c r="AD36" i="4"/>
  <c r="H36" i="5"/>
  <c r="AA51" i="4"/>
  <c r="J51" i="5" s="1"/>
  <c r="I38" i="4"/>
  <c r="Z38" i="4" s="1"/>
  <c r="I38" i="5" s="1"/>
  <c r="Z39" i="4"/>
  <c r="F46" i="4"/>
  <c r="Y46" i="4" s="1"/>
  <c r="H46" i="5" s="1"/>
  <c r="Y47" i="4"/>
  <c r="V77" i="4"/>
  <c r="Y77" i="4"/>
  <c r="F82" i="4"/>
  <c r="Y82" i="4" s="1"/>
  <c r="H82" i="5" s="1"/>
  <c r="L104" i="4"/>
  <c r="AA104" i="4" s="1"/>
  <c r="J104" i="5" s="1"/>
  <c r="AA105" i="4"/>
  <c r="J105" i="5" s="1"/>
  <c r="H102" i="5"/>
  <c r="L18" i="4"/>
  <c r="AA18" i="4" s="1"/>
  <c r="J18" i="5" s="1"/>
  <c r="AA19" i="4"/>
  <c r="J19" i="5" s="1"/>
  <c r="AB39" i="4"/>
  <c r="K39" i="5" s="1"/>
  <c r="U38" i="4"/>
  <c r="AB38" i="4" s="1"/>
  <c r="K38" i="5" s="1"/>
  <c r="AD106" i="4"/>
  <c r="H106" i="5"/>
  <c r="H43" i="5"/>
  <c r="AD66" i="4"/>
  <c r="I66" i="5"/>
  <c r="L26" i="4"/>
  <c r="AA26" i="4" s="1"/>
  <c r="J26" i="5" s="1"/>
  <c r="AA27" i="4"/>
  <c r="J27" i="5" s="1"/>
  <c r="V44" i="4"/>
  <c r="Y44" i="4"/>
  <c r="U54" i="4"/>
  <c r="AB54" i="4" s="1"/>
  <c r="K54" i="5" s="1"/>
  <c r="I90" i="4"/>
  <c r="Z90" i="4" s="1"/>
  <c r="I90" i="5" s="1"/>
  <c r="Z105" i="4"/>
  <c r="I105" i="5" s="1"/>
  <c r="I104" i="4"/>
  <c r="Z104" i="4" s="1"/>
  <c r="I104" i="5" s="1"/>
  <c r="I52" i="5"/>
  <c r="U10" i="4"/>
  <c r="AB10" i="4" s="1"/>
  <c r="K10" i="5" s="1"/>
  <c r="U14" i="4"/>
  <c r="AB14" i="4" s="1"/>
  <c r="K14" i="5" s="1"/>
  <c r="V19" i="4"/>
  <c r="U22" i="4"/>
  <c r="AB22" i="4" s="1"/>
  <c r="K22" i="5" s="1"/>
  <c r="U26" i="4"/>
  <c r="AB26" i="4" s="1"/>
  <c r="K26" i="5" s="1"/>
  <c r="U30" i="4"/>
  <c r="AB30" i="4" s="1"/>
  <c r="K30" i="5" s="1"/>
  <c r="V68" i="4"/>
  <c r="V83" i="4"/>
  <c r="V96" i="4"/>
  <c r="L99" i="4"/>
  <c r="AA100" i="4"/>
  <c r="J100" i="5" s="1"/>
  <c r="I82" i="4"/>
  <c r="AD88" i="4"/>
  <c r="L90" i="4"/>
  <c r="AA90" i="4" s="1"/>
  <c r="J90" i="5" s="1"/>
  <c r="AD93" i="4"/>
  <c r="U99" i="4"/>
  <c r="V12" i="4"/>
  <c r="I14" i="4"/>
  <c r="Z14" i="4" s="1"/>
  <c r="I14" i="5" s="1"/>
  <c r="V20" i="4"/>
  <c r="V28" i="4"/>
  <c r="I30" i="4"/>
  <c r="Z30" i="4" s="1"/>
  <c r="I30" i="5" s="1"/>
  <c r="AB35" i="4"/>
  <c r="K35" i="5" s="1"/>
  <c r="U42" i="4"/>
  <c r="AB42" i="4" s="1"/>
  <c r="K42" i="5" s="1"/>
  <c r="V48" i="4"/>
  <c r="V75" i="4"/>
  <c r="AD78" i="4"/>
  <c r="V85" i="4"/>
  <c r="U90" i="4"/>
  <c r="AB90" i="4" s="1"/>
  <c r="K90" i="5" s="1"/>
  <c r="V101" i="4"/>
  <c r="V106" i="4"/>
  <c r="H93" i="5"/>
  <c r="V36" i="4"/>
  <c r="AD70" i="4"/>
  <c r="AB83" i="4"/>
  <c r="K83" i="5" s="1"/>
  <c r="U82" i="4"/>
  <c r="AB82" i="4" s="1"/>
  <c r="K82" i="5" s="1"/>
  <c r="AA91" i="4"/>
  <c r="J91" i="5" s="1"/>
  <c r="V39" i="4"/>
  <c r="I42" i="4"/>
  <c r="Z42" i="4" s="1"/>
  <c r="I42" i="5" s="1"/>
  <c r="I46" i="4"/>
  <c r="Z46" i="4" s="1"/>
  <c r="I46" i="5" s="1"/>
  <c r="V87" i="4"/>
  <c r="V92" i="4"/>
  <c r="U104" i="4"/>
  <c r="AB104" i="4" s="1"/>
  <c r="K104" i="5" s="1"/>
  <c r="I64" i="4"/>
  <c r="Z64" i="4" s="1"/>
  <c r="I64" i="5" s="1"/>
  <c r="U72" i="4"/>
  <c r="AB72" i="4" s="1"/>
  <c r="K72" i="5" s="1"/>
  <c r="V94" i="4"/>
  <c r="AD12" i="4"/>
  <c r="AD16" i="4"/>
  <c r="AD20" i="4"/>
  <c r="AD28" i="4"/>
  <c r="AD40" i="4"/>
  <c r="V11" i="4"/>
  <c r="AB11" i="4"/>
  <c r="K11" i="5" s="1"/>
  <c r="V16" i="4"/>
  <c r="AB19" i="4"/>
  <c r="K19" i="5" s="1"/>
  <c r="V27" i="4"/>
  <c r="Z31" i="4"/>
  <c r="I31" i="5" s="1"/>
  <c r="V35" i="4"/>
  <c r="Y11" i="4"/>
  <c r="U18" i="4"/>
  <c r="AB18" i="4" s="1"/>
  <c r="K18" i="5" s="1"/>
  <c r="Y19" i="4"/>
  <c r="H19" i="5" s="1"/>
  <c r="I22" i="4"/>
  <c r="Z22" i="4" s="1"/>
  <c r="I22" i="5" s="1"/>
  <c r="Y27" i="4"/>
  <c r="L14" i="4"/>
  <c r="AA14" i="4" s="1"/>
  <c r="J14" i="5" s="1"/>
  <c r="L22" i="4"/>
  <c r="AA22" i="4" s="1"/>
  <c r="J22" i="5" s="1"/>
  <c r="L30" i="4"/>
  <c r="AA30" i="4" s="1"/>
  <c r="J30" i="5" s="1"/>
  <c r="F34" i="4"/>
  <c r="Y34" i="4" s="1"/>
  <c r="H34" i="5" s="1"/>
  <c r="L38" i="4"/>
  <c r="AA38" i="4" s="1"/>
  <c r="J38" i="5" s="1"/>
  <c r="F42" i="4"/>
  <c r="Y42" i="4" s="1"/>
  <c r="H42" i="5" s="1"/>
  <c r="L46" i="4"/>
  <c r="AA46" i="4" s="1"/>
  <c r="J46" i="5" s="1"/>
  <c r="Y48" i="4"/>
  <c r="Y51" i="4"/>
  <c r="Z55" i="4"/>
  <c r="I55" i="5" s="1"/>
  <c r="AB56" i="4"/>
  <c r="K56" i="5" s="1"/>
  <c r="L64" i="4"/>
  <c r="Y65" i="4"/>
  <c r="F64" i="4"/>
  <c r="V65" i="4"/>
  <c r="AD69" i="4"/>
  <c r="V69" i="4"/>
  <c r="I72" i="4"/>
  <c r="Z73" i="4"/>
  <c r="I73" i="5" s="1"/>
  <c r="AB74" i="4"/>
  <c r="AD76" i="4"/>
  <c r="V76" i="4"/>
  <c r="AD87" i="4"/>
  <c r="AD95" i="4"/>
  <c r="U46" i="4"/>
  <c r="AB46" i="4" s="1"/>
  <c r="K46" i="5" s="1"/>
  <c r="AA55" i="4"/>
  <c r="J55" i="5" s="1"/>
  <c r="L54" i="4"/>
  <c r="AA54" i="4" s="1"/>
  <c r="J54" i="5" s="1"/>
  <c r="AA73" i="4"/>
  <c r="J73" i="5" s="1"/>
  <c r="L72" i="4"/>
  <c r="AA72" i="4" s="1"/>
  <c r="J72" i="5" s="1"/>
  <c r="AD84" i="4"/>
  <c r="AD92" i="4"/>
  <c r="AD96" i="4"/>
  <c r="AD101" i="4"/>
  <c r="Z15" i="4"/>
  <c r="V32" i="4"/>
  <c r="V40" i="4"/>
  <c r="V43" i="4"/>
  <c r="V56" i="4"/>
  <c r="AD67" i="4"/>
  <c r="V67" i="4"/>
  <c r="Z68" i="4"/>
  <c r="V74" i="4"/>
  <c r="AD85" i="4"/>
  <c r="V24" i="4"/>
  <c r="AB27" i="4"/>
  <c r="K27" i="5" s="1"/>
  <c r="V47" i="4"/>
  <c r="V51" i="4"/>
  <c r="V52" i="4"/>
  <c r="V55" i="4"/>
  <c r="U64" i="4"/>
  <c r="V66" i="4"/>
  <c r="V70" i="4"/>
  <c r="V73" i="4"/>
  <c r="AD86" i="4"/>
  <c r="AD94" i="4"/>
  <c r="AD107" i="4"/>
  <c r="L82" i="4"/>
  <c r="F90" i="4"/>
  <c r="Y90" i="4" s="1"/>
  <c r="H90" i="5" s="1"/>
  <c r="F99" i="4"/>
  <c r="F104" i="4"/>
  <c r="Y104" i="4" s="1"/>
  <c r="H104" i="5" s="1"/>
  <c r="V78" i="4"/>
  <c r="Z83" i="4"/>
  <c r="V84" i="4"/>
  <c r="V86" i="4"/>
  <c r="V88" i="4"/>
  <c r="V91" i="4"/>
  <c r="AB91" i="4"/>
  <c r="V93" i="4"/>
  <c r="V95" i="4"/>
  <c r="V100" i="4"/>
  <c r="AB100" i="4"/>
  <c r="K100" i="5" s="1"/>
  <c r="V102" i="4"/>
  <c r="V105" i="4"/>
  <c r="AB105" i="4"/>
  <c r="V107" i="4"/>
  <c r="A2" i="4"/>
  <c r="H32" i="5" l="1"/>
  <c r="AD32" i="4"/>
  <c r="I102" i="5"/>
  <c r="AD102" i="4"/>
  <c r="J43" i="5"/>
  <c r="AD43" i="4"/>
  <c r="H24" i="5"/>
  <c r="AD24" i="4"/>
  <c r="V54" i="4"/>
  <c r="V14" i="4"/>
  <c r="V30" i="4"/>
  <c r="V22" i="4"/>
  <c r="I80" i="4"/>
  <c r="Z80" i="4" s="1"/>
  <c r="I80" i="5" s="1"/>
  <c r="V10" i="4"/>
  <c r="V34" i="4"/>
  <c r="V38" i="4"/>
  <c r="V42" i="4"/>
  <c r="V46" i="4"/>
  <c r="H31" i="5"/>
  <c r="AD31" i="4"/>
  <c r="H23" i="5"/>
  <c r="AD23" i="4"/>
  <c r="I39" i="5"/>
  <c r="AD39" i="4"/>
  <c r="AD38" i="4" s="1"/>
  <c r="H47" i="5"/>
  <c r="AD47" i="4"/>
  <c r="H44" i="5"/>
  <c r="AD44" i="4"/>
  <c r="AA99" i="4"/>
  <c r="J99" i="5" s="1"/>
  <c r="L98" i="4"/>
  <c r="AA98" i="4" s="1"/>
  <c r="J98" i="5" s="1"/>
  <c r="U98" i="4"/>
  <c r="AB98" i="4" s="1"/>
  <c r="K98" i="5" s="1"/>
  <c r="AB99" i="4"/>
  <c r="K99" i="5" s="1"/>
  <c r="Z72" i="4"/>
  <c r="I72" i="5" s="1"/>
  <c r="I62" i="4"/>
  <c r="AD105" i="4"/>
  <c r="AD104" i="4" s="1"/>
  <c r="K105" i="5"/>
  <c r="AD91" i="4"/>
  <c r="AD90" i="4" s="1"/>
  <c r="K91" i="5"/>
  <c r="AD74" i="4"/>
  <c r="K74" i="5"/>
  <c r="AD11" i="4"/>
  <c r="AD10" i="4" s="1"/>
  <c r="H11" i="5"/>
  <c r="AD68" i="4"/>
  <c r="I68" i="5"/>
  <c r="AD65" i="4"/>
  <c r="H65" i="5"/>
  <c r="U80" i="4"/>
  <c r="AB80" i="4" s="1"/>
  <c r="K80" i="5" s="1"/>
  <c r="V18" i="4"/>
  <c r="V90" i="4"/>
  <c r="V26" i="4"/>
  <c r="AD100" i="4"/>
  <c r="V82" i="4"/>
  <c r="Z82" i="4"/>
  <c r="I82" i="5" s="1"/>
  <c r="AD48" i="4"/>
  <c r="H48" i="5"/>
  <c r="AD27" i="4"/>
  <c r="AD26" i="4" s="1"/>
  <c r="H27" i="5"/>
  <c r="I98" i="4"/>
  <c r="Z98" i="4" s="1"/>
  <c r="I98" i="5" s="1"/>
  <c r="AD35" i="4"/>
  <c r="AD34" i="4" s="1"/>
  <c r="AD15" i="4"/>
  <c r="AD14" i="4" s="1"/>
  <c r="I15" i="5"/>
  <c r="AD51" i="4"/>
  <c r="AD50" i="4" s="1"/>
  <c r="H51" i="5"/>
  <c r="V99" i="4"/>
  <c r="AD83" i="4"/>
  <c r="AD82" i="4" s="1"/>
  <c r="I83" i="5"/>
  <c r="F80" i="4"/>
  <c r="Y80" i="4" s="1"/>
  <c r="H80" i="5" s="1"/>
  <c r="V104" i="4"/>
  <c r="AD56" i="4"/>
  <c r="AD77" i="4"/>
  <c r="H77" i="5"/>
  <c r="V64" i="4"/>
  <c r="V72" i="4"/>
  <c r="F62" i="4"/>
  <c r="Y64" i="4"/>
  <c r="H64" i="5" s="1"/>
  <c r="AD55" i="4"/>
  <c r="AD19" i="4"/>
  <c r="AD18" i="4" s="1"/>
  <c r="L80" i="4"/>
  <c r="AA80" i="4" s="1"/>
  <c r="J80" i="5" s="1"/>
  <c r="AA82" i="4"/>
  <c r="J82" i="5" s="1"/>
  <c r="AA64" i="4"/>
  <c r="J64" i="5" s="1"/>
  <c r="L62" i="4"/>
  <c r="F98" i="4"/>
  <c r="Y98" i="4" s="1"/>
  <c r="H98" i="5" s="1"/>
  <c r="Y99" i="4"/>
  <c r="H99" i="5" s="1"/>
  <c r="V50" i="4"/>
  <c r="AB64" i="4"/>
  <c r="K64" i="5" s="1"/>
  <c r="U62" i="4"/>
  <c r="AD73" i="4"/>
  <c r="AL107" i="1"/>
  <c r="AL106" i="1"/>
  <c r="AL105" i="1"/>
  <c r="AL102" i="1"/>
  <c r="AL101" i="1"/>
  <c r="AL100" i="1"/>
  <c r="AL96" i="1"/>
  <c r="AL95" i="1"/>
  <c r="AL94" i="1"/>
  <c r="AL93" i="1"/>
  <c r="AL92" i="1"/>
  <c r="AL91" i="1"/>
  <c r="AL88" i="1"/>
  <c r="AL87" i="1"/>
  <c r="AL86" i="1"/>
  <c r="AL85" i="1"/>
  <c r="AL84" i="1"/>
  <c r="AL83" i="1"/>
  <c r="AL78" i="1"/>
  <c r="AL77" i="1"/>
  <c r="AL76" i="1"/>
  <c r="AL75" i="1"/>
  <c r="AL74" i="1"/>
  <c r="AL73" i="1"/>
  <c r="AL70" i="1"/>
  <c r="AL69" i="1"/>
  <c r="AL68" i="1"/>
  <c r="AL67" i="1"/>
  <c r="AL66" i="1"/>
  <c r="AL65" i="1"/>
  <c r="AL56" i="1"/>
  <c r="AL55" i="1"/>
  <c r="AL52" i="1"/>
  <c r="AL51" i="1"/>
  <c r="AL48" i="1"/>
  <c r="AL47" i="1"/>
  <c r="AL44" i="1"/>
  <c r="AL43" i="1"/>
  <c r="AL40" i="1"/>
  <c r="AL39" i="1"/>
  <c r="AL36" i="1"/>
  <c r="AL35" i="1"/>
  <c r="AL32" i="1"/>
  <c r="AL31" i="1"/>
  <c r="AL28" i="1"/>
  <c r="AL27" i="1"/>
  <c r="AL24" i="1"/>
  <c r="AL23" i="1"/>
  <c r="AL20" i="1"/>
  <c r="AL19" i="1"/>
  <c r="AL16" i="1"/>
  <c r="AL15" i="1"/>
  <c r="AL12" i="1"/>
  <c r="AL11" i="1"/>
  <c r="R107" i="1"/>
  <c r="R106" i="1"/>
  <c r="R105" i="1"/>
  <c r="R102" i="1"/>
  <c r="R101" i="1"/>
  <c r="R100" i="1"/>
  <c r="R96" i="1"/>
  <c r="R95" i="1"/>
  <c r="R94" i="1"/>
  <c r="R93" i="1"/>
  <c r="R92" i="1"/>
  <c r="R91" i="1"/>
  <c r="R88" i="1"/>
  <c r="R87" i="1"/>
  <c r="R86" i="1"/>
  <c r="R85" i="1"/>
  <c r="R84" i="1"/>
  <c r="R83" i="1"/>
  <c r="R78" i="1"/>
  <c r="R77" i="1"/>
  <c r="R76" i="1"/>
  <c r="R75" i="1"/>
  <c r="R74" i="1"/>
  <c r="R73" i="1"/>
  <c r="R70" i="1"/>
  <c r="R69" i="1"/>
  <c r="R68" i="1"/>
  <c r="R67" i="1"/>
  <c r="R66" i="1"/>
  <c r="R65" i="1"/>
  <c r="R56" i="1"/>
  <c r="R55" i="1"/>
  <c r="R52" i="1"/>
  <c r="R51" i="1"/>
  <c r="R48" i="1"/>
  <c r="R47" i="1"/>
  <c r="R44" i="1"/>
  <c r="R43" i="1"/>
  <c r="R40" i="1"/>
  <c r="R39" i="1"/>
  <c r="R36" i="1"/>
  <c r="R35" i="1"/>
  <c r="R32" i="1"/>
  <c r="R31" i="1"/>
  <c r="R28" i="1"/>
  <c r="R27" i="1"/>
  <c r="R24" i="1"/>
  <c r="R23" i="1"/>
  <c r="R20" i="1"/>
  <c r="R19" i="1"/>
  <c r="R16" i="1"/>
  <c r="R15" i="1"/>
  <c r="R12" i="1"/>
  <c r="R11" i="1"/>
  <c r="K107" i="1"/>
  <c r="K106" i="1"/>
  <c r="K105" i="1"/>
  <c r="K102" i="1"/>
  <c r="K101" i="1"/>
  <c r="K100" i="1"/>
  <c r="K96" i="1"/>
  <c r="K95" i="1"/>
  <c r="K94" i="1"/>
  <c r="K93" i="1"/>
  <c r="K92" i="1"/>
  <c r="K91" i="1"/>
  <c r="K88" i="1"/>
  <c r="K87" i="1"/>
  <c r="K86" i="1"/>
  <c r="K85" i="1"/>
  <c r="K84" i="1"/>
  <c r="K83" i="1"/>
  <c r="K78" i="1"/>
  <c r="K77" i="1"/>
  <c r="K76" i="1"/>
  <c r="K75" i="1"/>
  <c r="K74" i="1"/>
  <c r="K73" i="1"/>
  <c r="K70" i="1"/>
  <c r="K69" i="1"/>
  <c r="K68" i="1"/>
  <c r="K67" i="1"/>
  <c r="K66" i="1"/>
  <c r="K65" i="1"/>
  <c r="K56" i="1"/>
  <c r="K55" i="1"/>
  <c r="K52" i="1"/>
  <c r="K51" i="1"/>
  <c r="K48" i="1"/>
  <c r="K47" i="1"/>
  <c r="K44" i="1"/>
  <c r="K43" i="1"/>
  <c r="K40" i="1"/>
  <c r="K39" i="1"/>
  <c r="K36" i="1"/>
  <c r="K35" i="1"/>
  <c r="K32" i="1"/>
  <c r="K31" i="1"/>
  <c r="K28" i="1"/>
  <c r="K27" i="1"/>
  <c r="K24" i="1"/>
  <c r="K23" i="1"/>
  <c r="K20" i="1"/>
  <c r="K19" i="1"/>
  <c r="K16" i="1"/>
  <c r="K15" i="1"/>
  <c r="K12" i="1"/>
  <c r="K11" i="1"/>
  <c r="F107" i="1"/>
  <c r="F106" i="1"/>
  <c r="F105" i="1"/>
  <c r="F102" i="1"/>
  <c r="F101" i="1"/>
  <c r="F100" i="1"/>
  <c r="F96" i="1"/>
  <c r="F95" i="1"/>
  <c r="F94" i="1"/>
  <c r="F93" i="1"/>
  <c r="F92" i="1"/>
  <c r="F91" i="1"/>
  <c r="F88" i="1"/>
  <c r="F87" i="1"/>
  <c r="F86" i="1"/>
  <c r="F85" i="1"/>
  <c r="F84" i="1"/>
  <c r="F83" i="1"/>
  <c r="F78" i="1"/>
  <c r="F77" i="1"/>
  <c r="F76" i="1"/>
  <c r="F75" i="1"/>
  <c r="F74" i="1"/>
  <c r="F73" i="1"/>
  <c r="F70" i="1"/>
  <c r="F69" i="1"/>
  <c r="F68" i="1"/>
  <c r="F67" i="1"/>
  <c r="F66" i="1"/>
  <c r="F65" i="1"/>
  <c r="F56" i="1"/>
  <c r="F55" i="1"/>
  <c r="F52" i="1"/>
  <c r="F51" i="1"/>
  <c r="F48" i="1"/>
  <c r="F47" i="1"/>
  <c r="F44" i="1"/>
  <c r="F43" i="1"/>
  <c r="F40" i="1"/>
  <c r="F39" i="1"/>
  <c r="F36" i="1"/>
  <c r="F35" i="1"/>
  <c r="F32" i="1"/>
  <c r="F31" i="1"/>
  <c r="F28" i="1"/>
  <c r="F27" i="1"/>
  <c r="F24" i="1"/>
  <c r="F23" i="1"/>
  <c r="F20" i="1"/>
  <c r="F19" i="1"/>
  <c r="F16" i="1"/>
  <c r="F15" i="1"/>
  <c r="F12" i="1"/>
  <c r="F11" i="1"/>
  <c r="K34" i="1" l="1"/>
  <c r="AD30" i="4"/>
  <c r="AD64" i="4"/>
  <c r="AD99" i="4"/>
  <c r="AD98" i="4" s="1"/>
  <c r="AD22" i="4"/>
  <c r="AD42" i="4"/>
  <c r="F38" i="1"/>
  <c r="AD80" i="4"/>
  <c r="AD46" i="4"/>
  <c r="V98" i="4"/>
  <c r="Z62" i="4"/>
  <c r="I62" i="5" s="1"/>
  <c r="I60" i="4"/>
  <c r="Z60" i="4" s="1"/>
  <c r="I60" i="5" s="1"/>
  <c r="F54" i="1"/>
  <c r="K10" i="1"/>
  <c r="K42" i="1"/>
  <c r="AD54" i="4"/>
  <c r="V80" i="4"/>
  <c r="K50" i="1"/>
  <c r="AD72" i="4"/>
  <c r="L60" i="4"/>
  <c r="AA60" i="4" s="1"/>
  <c r="J60" i="5" s="1"/>
  <c r="AA62" i="4"/>
  <c r="J62" i="5" s="1"/>
  <c r="Y62" i="4"/>
  <c r="H62" i="5" s="1"/>
  <c r="F60" i="4"/>
  <c r="Y60" i="4" s="1"/>
  <c r="H60" i="5" s="1"/>
  <c r="U60" i="4"/>
  <c r="AB60" i="4" s="1"/>
  <c r="K60" i="5" s="1"/>
  <c r="AB62" i="4"/>
  <c r="K62" i="5" s="1"/>
  <c r="V62" i="4"/>
  <c r="R104" i="1"/>
  <c r="R10" i="1"/>
  <c r="R18" i="1"/>
  <c r="R26" i="1"/>
  <c r="R34" i="1"/>
  <c r="R42" i="1"/>
  <c r="R50" i="1"/>
  <c r="R99" i="1"/>
  <c r="AL30" i="1"/>
  <c r="K82" i="1"/>
  <c r="K22" i="1"/>
  <c r="K104" i="1"/>
  <c r="F10" i="1"/>
  <c r="F18" i="1"/>
  <c r="F26" i="1"/>
  <c r="F34" i="1"/>
  <c r="K99" i="1"/>
  <c r="R14" i="1"/>
  <c r="R22" i="1"/>
  <c r="R30" i="1"/>
  <c r="R38" i="1"/>
  <c r="AL18" i="1"/>
  <c r="AL26" i="1"/>
  <c r="AL34" i="1"/>
  <c r="K54" i="1"/>
  <c r="K72" i="1"/>
  <c r="F82" i="1"/>
  <c r="R64" i="1"/>
  <c r="AL72" i="1"/>
  <c r="F30" i="1"/>
  <c r="K38" i="1"/>
  <c r="K46" i="1"/>
  <c r="AL42" i="1"/>
  <c r="AL14" i="1"/>
  <c r="AL90" i="1"/>
  <c r="AL46" i="1"/>
  <c r="AL54" i="1"/>
  <c r="R90" i="1"/>
  <c r="R82" i="1"/>
  <c r="R46" i="1"/>
  <c r="R54" i="1"/>
  <c r="R72" i="1"/>
  <c r="K64" i="1"/>
  <c r="K14" i="1"/>
  <c r="K18" i="1"/>
  <c r="K90" i="1"/>
  <c r="K26" i="1"/>
  <c r="K30" i="1"/>
  <c r="F50" i="1"/>
  <c r="F46" i="1"/>
  <c r="F22" i="1"/>
  <c r="F99" i="1"/>
  <c r="F104" i="1"/>
  <c r="F90" i="1"/>
  <c r="F72" i="1"/>
  <c r="F64" i="1"/>
  <c r="F42" i="1"/>
  <c r="F14" i="1"/>
  <c r="AL22" i="1"/>
  <c r="AL50" i="1"/>
  <c r="AL64" i="1"/>
  <c r="AL82" i="1"/>
  <c r="AL99" i="1"/>
  <c r="AL10" i="1"/>
  <c r="AL38" i="1"/>
  <c r="AL104" i="1"/>
  <c r="AD62" i="4" l="1"/>
  <c r="AD60" i="4" s="1"/>
  <c r="F80" i="1"/>
  <c r="AL62" i="1"/>
  <c r="R80" i="1"/>
  <c r="V60" i="4"/>
  <c r="K62" i="1"/>
  <c r="K80" i="1"/>
  <c r="R98" i="1"/>
  <c r="F62" i="1"/>
  <c r="AL98" i="1"/>
  <c r="AS99" i="1"/>
  <c r="G99" i="5" s="1"/>
  <c r="AL80" i="1"/>
  <c r="R62" i="1"/>
  <c r="K98" i="1"/>
  <c r="F98" i="1"/>
  <c r="AP99" i="1"/>
  <c r="D99" i="5" s="1"/>
  <c r="AM66" i="1"/>
  <c r="K60" i="1" l="1"/>
  <c r="F60" i="1"/>
  <c r="AL60" i="1"/>
  <c r="R60" i="1"/>
  <c r="A2" i="1"/>
  <c r="AS107" i="1" l="1"/>
  <c r="G107" i="5" s="1"/>
  <c r="AR107" i="1"/>
  <c r="F107" i="5" s="1"/>
  <c r="AQ107" i="1"/>
  <c r="E107" i="5" s="1"/>
  <c r="AP107" i="1"/>
  <c r="D107" i="5" s="1"/>
  <c r="AS106" i="1"/>
  <c r="G106" i="5" s="1"/>
  <c r="AR106" i="1"/>
  <c r="F106" i="5" s="1"/>
  <c r="AQ106" i="1"/>
  <c r="E106" i="5" s="1"/>
  <c r="AP106" i="1"/>
  <c r="D106" i="5" s="1"/>
  <c r="AS105" i="1"/>
  <c r="G105" i="5" s="1"/>
  <c r="AR105" i="1"/>
  <c r="F105" i="5" s="1"/>
  <c r="AQ105" i="1"/>
  <c r="E105" i="5" s="1"/>
  <c r="AP105" i="1"/>
  <c r="D105" i="5" s="1"/>
  <c r="AS104" i="1"/>
  <c r="G104" i="5" s="1"/>
  <c r="AR104" i="1"/>
  <c r="F104" i="5" s="1"/>
  <c r="AQ104" i="1"/>
  <c r="E104" i="5" s="1"/>
  <c r="AP104" i="1"/>
  <c r="D104" i="5" s="1"/>
  <c r="AS102" i="1"/>
  <c r="G102" i="5" s="1"/>
  <c r="AR102" i="1"/>
  <c r="F102" i="5" s="1"/>
  <c r="AQ102" i="1"/>
  <c r="E102" i="5" s="1"/>
  <c r="AP102" i="1"/>
  <c r="D102" i="5" s="1"/>
  <c r="AS101" i="1"/>
  <c r="G101" i="5" s="1"/>
  <c r="AR101" i="1"/>
  <c r="F101" i="5" s="1"/>
  <c r="AQ101" i="1"/>
  <c r="E101" i="5" s="1"/>
  <c r="AP101" i="1"/>
  <c r="D101" i="5" s="1"/>
  <c r="AS100" i="1"/>
  <c r="G100" i="5" s="1"/>
  <c r="AR100" i="1"/>
  <c r="F100" i="5" s="1"/>
  <c r="AQ100" i="1"/>
  <c r="E100" i="5" s="1"/>
  <c r="AP100" i="1"/>
  <c r="D100" i="5" s="1"/>
  <c r="AR99" i="1"/>
  <c r="F99" i="5" s="1"/>
  <c r="AQ99" i="1"/>
  <c r="E99" i="5" s="1"/>
  <c r="AS98" i="1"/>
  <c r="G98" i="5" s="1"/>
  <c r="AR98" i="1"/>
  <c r="F98" i="5" s="1"/>
  <c r="AQ98" i="1"/>
  <c r="E98" i="5" s="1"/>
  <c r="AP98" i="1"/>
  <c r="D98" i="5" s="1"/>
  <c r="AS96" i="1"/>
  <c r="G96" i="5" s="1"/>
  <c r="AR96" i="1"/>
  <c r="F96" i="5" s="1"/>
  <c r="AQ96" i="1"/>
  <c r="E96" i="5" s="1"/>
  <c r="AP96" i="1"/>
  <c r="D96" i="5" s="1"/>
  <c r="AS95" i="1"/>
  <c r="G95" i="5" s="1"/>
  <c r="AR95" i="1"/>
  <c r="F95" i="5" s="1"/>
  <c r="AQ95" i="1"/>
  <c r="E95" i="5" s="1"/>
  <c r="AP95" i="1"/>
  <c r="D95" i="5" s="1"/>
  <c r="AS94" i="1"/>
  <c r="G94" i="5" s="1"/>
  <c r="AR94" i="1"/>
  <c r="F94" i="5" s="1"/>
  <c r="AQ94" i="1"/>
  <c r="E94" i="5" s="1"/>
  <c r="AP94" i="1"/>
  <c r="D94" i="5" s="1"/>
  <c r="AS93" i="1"/>
  <c r="G93" i="5" s="1"/>
  <c r="AR93" i="1"/>
  <c r="F93" i="5" s="1"/>
  <c r="AQ93" i="1"/>
  <c r="E93" i="5" s="1"/>
  <c r="AP93" i="1"/>
  <c r="D93" i="5" s="1"/>
  <c r="AS92" i="1"/>
  <c r="G92" i="5" s="1"/>
  <c r="AR92" i="1"/>
  <c r="F92" i="5" s="1"/>
  <c r="AQ92" i="1"/>
  <c r="E92" i="5" s="1"/>
  <c r="AP92" i="1"/>
  <c r="D92" i="5" s="1"/>
  <c r="AS91" i="1"/>
  <c r="G91" i="5" s="1"/>
  <c r="AR91" i="1"/>
  <c r="F91" i="5" s="1"/>
  <c r="AQ91" i="1"/>
  <c r="E91" i="5" s="1"/>
  <c r="AP91" i="1"/>
  <c r="D91" i="5" s="1"/>
  <c r="AS90" i="1"/>
  <c r="G90" i="5" s="1"/>
  <c r="AR90" i="1"/>
  <c r="F90" i="5" s="1"/>
  <c r="AQ90" i="1"/>
  <c r="E90" i="5" s="1"/>
  <c r="AP90" i="1"/>
  <c r="D90" i="5" s="1"/>
  <c r="AS88" i="1"/>
  <c r="G88" i="5" s="1"/>
  <c r="AR88" i="1"/>
  <c r="F88" i="5" s="1"/>
  <c r="AQ88" i="1"/>
  <c r="E88" i="5" s="1"/>
  <c r="AP88" i="1"/>
  <c r="D88" i="5" s="1"/>
  <c r="AS87" i="1"/>
  <c r="G87" i="5" s="1"/>
  <c r="AR87" i="1"/>
  <c r="F87" i="5" s="1"/>
  <c r="AQ87" i="1"/>
  <c r="E87" i="5" s="1"/>
  <c r="AP87" i="1"/>
  <c r="D87" i="5" s="1"/>
  <c r="AS86" i="1"/>
  <c r="G86" i="5" s="1"/>
  <c r="AR86" i="1"/>
  <c r="F86" i="5" s="1"/>
  <c r="AQ86" i="1"/>
  <c r="E86" i="5" s="1"/>
  <c r="AP86" i="1"/>
  <c r="D86" i="5" s="1"/>
  <c r="AS85" i="1"/>
  <c r="G85" i="5" s="1"/>
  <c r="AR85" i="1"/>
  <c r="F85" i="5" s="1"/>
  <c r="AQ85" i="1"/>
  <c r="E85" i="5" s="1"/>
  <c r="AP85" i="1"/>
  <c r="D85" i="5" s="1"/>
  <c r="AS84" i="1"/>
  <c r="G84" i="5" s="1"/>
  <c r="AR84" i="1"/>
  <c r="F84" i="5" s="1"/>
  <c r="AQ84" i="1"/>
  <c r="E84" i="5" s="1"/>
  <c r="AP84" i="1"/>
  <c r="D84" i="5" s="1"/>
  <c r="AS83" i="1"/>
  <c r="G83" i="5" s="1"/>
  <c r="AR83" i="1"/>
  <c r="F83" i="5" s="1"/>
  <c r="AQ83" i="1"/>
  <c r="E83" i="5" s="1"/>
  <c r="AP83" i="1"/>
  <c r="D83" i="5" s="1"/>
  <c r="AS82" i="1"/>
  <c r="G82" i="5" s="1"/>
  <c r="AR82" i="1"/>
  <c r="F82" i="5" s="1"/>
  <c r="AQ82" i="1"/>
  <c r="E82" i="5" s="1"/>
  <c r="AP82" i="1"/>
  <c r="D82" i="5" s="1"/>
  <c r="AS80" i="1"/>
  <c r="G80" i="5" s="1"/>
  <c r="AR80" i="1"/>
  <c r="F80" i="5" s="1"/>
  <c r="AQ80" i="1"/>
  <c r="E80" i="5" s="1"/>
  <c r="AP80" i="1"/>
  <c r="D80" i="5" s="1"/>
  <c r="AS78" i="1"/>
  <c r="G78" i="5" s="1"/>
  <c r="AR78" i="1"/>
  <c r="F78" i="5" s="1"/>
  <c r="AQ78" i="1"/>
  <c r="E78" i="5" s="1"/>
  <c r="AP78" i="1"/>
  <c r="D78" i="5" s="1"/>
  <c r="AS77" i="1"/>
  <c r="G77" i="5" s="1"/>
  <c r="AR77" i="1"/>
  <c r="F77" i="5" s="1"/>
  <c r="AQ77" i="1"/>
  <c r="E77" i="5" s="1"/>
  <c r="AP77" i="1"/>
  <c r="D77" i="5" s="1"/>
  <c r="AS76" i="1"/>
  <c r="G76" i="5" s="1"/>
  <c r="AR76" i="1"/>
  <c r="F76" i="5" s="1"/>
  <c r="AQ76" i="1"/>
  <c r="E76" i="5" s="1"/>
  <c r="AP76" i="1"/>
  <c r="D76" i="5" s="1"/>
  <c r="AS75" i="1"/>
  <c r="G75" i="5" s="1"/>
  <c r="AR75" i="1"/>
  <c r="F75" i="5" s="1"/>
  <c r="AQ75" i="1"/>
  <c r="E75" i="5" s="1"/>
  <c r="AP75" i="1"/>
  <c r="D75" i="5" s="1"/>
  <c r="AS74" i="1"/>
  <c r="G74" i="5" s="1"/>
  <c r="AR74" i="1"/>
  <c r="F74" i="5" s="1"/>
  <c r="AQ74" i="1"/>
  <c r="E74" i="5" s="1"/>
  <c r="AP74" i="1"/>
  <c r="D74" i="5" s="1"/>
  <c r="AS73" i="1"/>
  <c r="G73" i="5" s="1"/>
  <c r="AR73" i="1"/>
  <c r="F73" i="5" s="1"/>
  <c r="AQ73" i="1"/>
  <c r="E73" i="5" s="1"/>
  <c r="AP73" i="1"/>
  <c r="D73" i="5" s="1"/>
  <c r="AS72" i="1"/>
  <c r="G72" i="5" s="1"/>
  <c r="AR72" i="1"/>
  <c r="F72" i="5" s="1"/>
  <c r="AQ72" i="1"/>
  <c r="E72" i="5" s="1"/>
  <c r="AP72" i="1"/>
  <c r="D72" i="5" s="1"/>
  <c r="AS70" i="1"/>
  <c r="G70" i="5" s="1"/>
  <c r="AR70" i="1"/>
  <c r="F70" i="5" s="1"/>
  <c r="AQ70" i="1"/>
  <c r="E70" i="5" s="1"/>
  <c r="AP70" i="1"/>
  <c r="D70" i="5" s="1"/>
  <c r="AS69" i="1"/>
  <c r="G69" i="5" s="1"/>
  <c r="AR69" i="1"/>
  <c r="F69" i="5" s="1"/>
  <c r="AQ69" i="1"/>
  <c r="E69" i="5" s="1"/>
  <c r="AP69" i="1"/>
  <c r="D69" i="5" s="1"/>
  <c r="AS68" i="1"/>
  <c r="G68" i="5" s="1"/>
  <c r="AR68" i="1"/>
  <c r="F68" i="5" s="1"/>
  <c r="AQ68" i="1"/>
  <c r="E68" i="5" s="1"/>
  <c r="AP68" i="1"/>
  <c r="D68" i="5" s="1"/>
  <c r="AS67" i="1"/>
  <c r="G67" i="5" s="1"/>
  <c r="AR67" i="1"/>
  <c r="F67" i="5" s="1"/>
  <c r="AQ67" i="1"/>
  <c r="E67" i="5" s="1"/>
  <c r="AP67" i="1"/>
  <c r="D67" i="5" s="1"/>
  <c r="AS66" i="1"/>
  <c r="G66" i="5" s="1"/>
  <c r="AR66" i="1"/>
  <c r="F66" i="5" s="1"/>
  <c r="AQ66" i="1"/>
  <c r="E66" i="5" s="1"/>
  <c r="AP66" i="1"/>
  <c r="D66" i="5" s="1"/>
  <c r="AS65" i="1"/>
  <c r="G65" i="5" s="1"/>
  <c r="AR65" i="1"/>
  <c r="F65" i="5" s="1"/>
  <c r="AQ65" i="1"/>
  <c r="E65" i="5" s="1"/>
  <c r="AP65" i="1"/>
  <c r="D65" i="5" s="1"/>
  <c r="AS64" i="1"/>
  <c r="G64" i="5" s="1"/>
  <c r="AR64" i="1"/>
  <c r="F64" i="5" s="1"/>
  <c r="AQ64" i="1"/>
  <c r="E64" i="5" s="1"/>
  <c r="AP64" i="1"/>
  <c r="D64" i="5" s="1"/>
  <c r="AS62" i="1"/>
  <c r="G62" i="5" s="1"/>
  <c r="AR62" i="1"/>
  <c r="F62" i="5" s="1"/>
  <c r="AQ62" i="1"/>
  <c r="E62" i="5" s="1"/>
  <c r="AP62" i="1"/>
  <c r="D62" i="5" s="1"/>
  <c r="AS60" i="1"/>
  <c r="G60" i="5" s="1"/>
  <c r="AR60" i="1"/>
  <c r="F60" i="5" s="1"/>
  <c r="AQ60" i="1"/>
  <c r="E60" i="5" s="1"/>
  <c r="AP60" i="1"/>
  <c r="D60" i="5" s="1"/>
  <c r="AS56" i="1"/>
  <c r="G56" i="5" s="1"/>
  <c r="AR56" i="1"/>
  <c r="F56" i="5" s="1"/>
  <c r="AQ56" i="1"/>
  <c r="E56" i="5" s="1"/>
  <c r="AP56" i="1"/>
  <c r="D56" i="5" s="1"/>
  <c r="AS55" i="1"/>
  <c r="G55" i="5" s="1"/>
  <c r="AR55" i="1"/>
  <c r="F55" i="5" s="1"/>
  <c r="AQ55" i="1"/>
  <c r="E55" i="5" s="1"/>
  <c r="AP55" i="1"/>
  <c r="D55" i="5" s="1"/>
  <c r="AS54" i="1"/>
  <c r="G54" i="5" s="1"/>
  <c r="AR54" i="1"/>
  <c r="F54" i="5" s="1"/>
  <c r="AQ54" i="1"/>
  <c r="E54" i="5" s="1"/>
  <c r="AP54" i="1"/>
  <c r="D54" i="5" s="1"/>
  <c r="AS52" i="1"/>
  <c r="G52" i="5" s="1"/>
  <c r="AR52" i="1"/>
  <c r="F52" i="5" s="1"/>
  <c r="AQ52" i="1"/>
  <c r="E52" i="5" s="1"/>
  <c r="AP52" i="1"/>
  <c r="D52" i="5" s="1"/>
  <c r="AS51" i="1"/>
  <c r="G51" i="5" s="1"/>
  <c r="AR51" i="1"/>
  <c r="F51" i="5" s="1"/>
  <c r="AQ51" i="1"/>
  <c r="E51" i="5" s="1"/>
  <c r="AP51" i="1"/>
  <c r="D51" i="5" s="1"/>
  <c r="AS50" i="1"/>
  <c r="G50" i="5" s="1"/>
  <c r="AR50" i="1"/>
  <c r="F50" i="5" s="1"/>
  <c r="AQ50" i="1"/>
  <c r="E50" i="5" s="1"/>
  <c r="AP50" i="1"/>
  <c r="D50" i="5" s="1"/>
  <c r="AS48" i="1"/>
  <c r="G48" i="5" s="1"/>
  <c r="AR48" i="1"/>
  <c r="F48" i="5" s="1"/>
  <c r="AQ48" i="1"/>
  <c r="E48" i="5" s="1"/>
  <c r="AP48" i="1"/>
  <c r="D48" i="5" s="1"/>
  <c r="AS47" i="1"/>
  <c r="G47" i="5" s="1"/>
  <c r="AR47" i="1"/>
  <c r="F47" i="5" s="1"/>
  <c r="AQ47" i="1"/>
  <c r="E47" i="5" s="1"/>
  <c r="AP47" i="1"/>
  <c r="D47" i="5" s="1"/>
  <c r="AS46" i="1"/>
  <c r="G46" i="5" s="1"/>
  <c r="AR46" i="1"/>
  <c r="F46" i="5" s="1"/>
  <c r="AQ46" i="1"/>
  <c r="E46" i="5" s="1"/>
  <c r="AP46" i="1"/>
  <c r="D46" i="5" s="1"/>
  <c r="AS44" i="1"/>
  <c r="G44" i="5" s="1"/>
  <c r="AR44" i="1"/>
  <c r="F44" i="5" s="1"/>
  <c r="AQ44" i="1"/>
  <c r="E44" i="5" s="1"/>
  <c r="AP44" i="1"/>
  <c r="D44" i="5" s="1"/>
  <c r="AS43" i="1"/>
  <c r="G43" i="5" s="1"/>
  <c r="AR43" i="1"/>
  <c r="F43" i="5" s="1"/>
  <c r="AQ43" i="1"/>
  <c r="E43" i="5" s="1"/>
  <c r="AP43" i="1"/>
  <c r="D43" i="5" s="1"/>
  <c r="AS42" i="1"/>
  <c r="G42" i="5" s="1"/>
  <c r="AR42" i="1"/>
  <c r="F42" i="5" s="1"/>
  <c r="AQ42" i="1"/>
  <c r="E42" i="5" s="1"/>
  <c r="AP42" i="1"/>
  <c r="D42" i="5" s="1"/>
  <c r="AS41" i="1"/>
  <c r="AR41" i="1"/>
  <c r="AQ41" i="1"/>
  <c r="AP41" i="1"/>
  <c r="AS40" i="1"/>
  <c r="G40" i="5" s="1"/>
  <c r="AR40" i="1"/>
  <c r="F40" i="5" s="1"/>
  <c r="AQ40" i="1"/>
  <c r="E40" i="5" s="1"/>
  <c r="AP40" i="1"/>
  <c r="D40" i="5" s="1"/>
  <c r="AS39" i="1"/>
  <c r="G39" i="5" s="1"/>
  <c r="AR39" i="1"/>
  <c r="F39" i="5" s="1"/>
  <c r="AQ39" i="1"/>
  <c r="E39" i="5" s="1"/>
  <c r="AP39" i="1"/>
  <c r="D39" i="5" s="1"/>
  <c r="AS38" i="1"/>
  <c r="G38" i="5" s="1"/>
  <c r="AR38" i="1"/>
  <c r="F38" i="5" s="1"/>
  <c r="AQ38" i="1"/>
  <c r="E38" i="5" s="1"/>
  <c r="AP38" i="1"/>
  <c r="D38" i="5" s="1"/>
  <c r="AS36" i="1"/>
  <c r="G36" i="5" s="1"/>
  <c r="AR36" i="1"/>
  <c r="F36" i="5" s="1"/>
  <c r="AQ36" i="1"/>
  <c r="E36" i="5" s="1"/>
  <c r="AP36" i="1"/>
  <c r="D36" i="5" s="1"/>
  <c r="AS35" i="1"/>
  <c r="G35" i="5" s="1"/>
  <c r="AR35" i="1"/>
  <c r="F35" i="5" s="1"/>
  <c r="AQ35" i="1"/>
  <c r="E35" i="5" s="1"/>
  <c r="AP35" i="1"/>
  <c r="D35" i="5" s="1"/>
  <c r="AS34" i="1"/>
  <c r="G34" i="5" s="1"/>
  <c r="AR34" i="1"/>
  <c r="F34" i="5" s="1"/>
  <c r="AQ34" i="1"/>
  <c r="E34" i="5" s="1"/>
  <c r="AP34" i="1"/>
  <c r="D34" i="5" s="1"/>
  <c r="AS32" i="1"/>
  <c r="G32" i="5" s="1"/>
  <c r="AR32" i="1"/>
  <c r="F32" i="5" s="1"/>
  <c r="AQ32" i="1"/>
  <c r="E32" i="5" s="1"/>
  <c r="AP32" i="1"/>
  <c r="D32" i="5" s="1"/>
  <c r="AS31" i="1"/>
  <c r="G31" i="5" s="1"/>
  <c r="AR31" i="1"/>
  <c r="F31" i="5" s="1"/>
  <c r="AQ31" i="1"/>
  <c r="E31" i="5" s="1"/>
  <c r="AP31" i="1"/>
  <c r="D31" i="5" s="1"/>
  <c r="AS30" i="1"/>
  <c r="G30" i="5" s="1"/>
  <c r="AR30" i="1"/>
  <c r="F30" i="5" s="1"/>
  <c r="AQ30" i="1"/>
  <c r="E30" i="5" s="1"/>
  <c r="AP30" i="1"/>
  <c r="D30" i="5" s="1"/>
  <c r="AS28" i="1"/>
  <c r="G28" i="5" s="1"/>
  <c r="AR28" i="1"/>
  <c r="F28" i="5" s="1"/>
  <c r="AQ28" i="1"/>
  <c r="E28" i="5" s="1"/>
  <c r="AP28" i="1"/>
  <c r="D28" i="5" s="1"/>
  <c r="AS27" i="1"/>
  <c r="G27" i="5" s="1"/>
  <c r="AR27" i="1"/>
  <c r="F27" i="5" s="1"/>
  <c r="AQ27" i="1"/>
  <c r="E27" i="5" s="1"/>
  <c r="AP27" i="1"/>
  <c r="D27" i="5" s="1"/>
  <c r="AS26" i="1"/>
  <c r="G26" i="5" s="1"/>
  <c r="AR26" i="1"/>
  <c r="F26" i="5" s="1"/>
  <c r="AQ26" i="1"/>
  <c r="E26" i="5" s="1"/>
  <c r="AP26" i="1"/>
  <c r="D26" i="5" s="1"/>
  <c r="AS24" i="1"/>
  <c r="G24" i="5" s="1"/>
  <c r="AR24" i="1"/>
  <c r="F24" i="5" s="1"/>
  <c r="AQ24" i="1"/>
  <c r="E24" i="5" s="1"/>
  <c r="AP24" i="1"/>
  <c r="D24" i="5" s="1"/>
  <c r="AS23" i="1"/>
  <c r="G23" i="5" s="1"/>
  <c r="AR23" i="1"/>
  <c r="F23" i="5" s="1"/>
  <c r="AQ23" i="1"/>
  <c r="E23" i="5" s="1"/>
  <c r="AP23" i="1"/>
  <c r="D23" i="5" s="1"/>
  <c r="AS22" i="1"/>
  <c r="G22" i="5" s="1"/>
  <c r="AR22" i="1"/>
  <c r="F22" i="5" s="1"/>
  <c r="AQ22" i="1"/>
  <c r="E22" i="5" s="1"/>
  <c r="AP22" i="1"/>
  <c r="D22" i="5" s="1"/>
  <c r="AS20" i="1"/>
  <c r="G20" i="5" s="1"/>
  <c r="AR20" i="1"/>
  <c r="F20" i="5" s="1"/>
  <c r="AQ20" i="1"/>
  <c r="E20" i="5" s="1"/>
  <c r="AP20" i="1"/>
  <c r="D20" i="5" s="1"/>
  <c r="AS19" i="1"/>
  <c r="G19" i="5" s="1"/>
  <c r="AR19" i="1"/>
  <c r="F19" i="5" s="1"/>
  <c r="AQ19" i="1"/>
  <c r="E19" i="5" s="1"/>
  <c r="AP19" i="1"/>
  <c r="D19" i="5" s="1"/>
  <c r="AS18" i="1"/>
  <c r="G18" i="5" s="1"/>
  <c r="AR18" i="1"/>
  <c r="F18" i="5" s="1"/>
  <c r="AQ18" i="1"/>
  <c r="E18" i="5" s="1"/>
  <c r="AP18" i="1"/>
  <c r="D18" i="5" s="1"/>
  <c r="AS16" i="1"/>
  <c r="G16" i="5" s="1"/>
  <c r="AR16" i="1"/>
  <c r="F16" i="5" s="1"/>
  <c r="AQ16" i="1"/>
  <c r="E16" i="5" s="1"/>
  <c r="AP16" i="1"/>
  <c r="D16" i="5" s="1"/>
  <c r="AS15" i="1"/>
  <c r="G15" i="5" s="1"/>
  <c r="AR15" i="1"/>
  <c r="F15" i="5" s="1"/>
  <c r="AQ15" i="1"/>
  <c r="E15" i="5" s="1"/>
  <c r="AP15" i="1"/>
  <c r="D15" i="5" s="1"/>
  <c r="AS14" i="1"/>
  <c r="G14" i="5" s="1"/>
  <c r="AR14" i="1"/>
  <c r="F14" i="5" s="1"/>
  <c r="AQ14" i="1"/>
  <c r="E14" i="5" s="1"/>
  <c r="AP14" i="1"/>
  <c r="D14" i="5" s="1"/>
  <c r="AS12" i="1"/>
  <c r="G12" i="5" s="1"/>
  <c r="AR12" i="1"/>
  <c r="F12" i="5" s="1"/>
  <c r="AQ12" i="1"/>
  <c r="E12" i="5" s="1"/>
  <c r="AP12" i="1"/>
  <c r="D12" i="5" s="1"/>
  <c r="AS11" i="1"/>
  <c r="G11" i="5" s="1"/>
  <c r="AR11" i="1"/>
  <c r="F11" i="5" s="1"/>
  <c r="AQ11" i="1"/>
  <c r="E11" i="5" s="1"/>
  <c r="AP11" i="1"/>
  <c r="D11" i="5" s="1"/>
  <c r="AS10" i="1"/>
  <c r="G10" i="5" s="1"/>
  <c r="AR10" i="1"/>
  <c r="F10" i="5" s="1"/>
  <c r="AQ10" i="1"/>
  <c r="E10" i="5" s="1"/>
  <c r="AP10" i="1"/>
  <c r="D10" i="5" s="1"/>
  <c r="AU11" i="1" l="1"/>
  <c r="AU12" i="1"/>
  <c r="AU15" i="1"/>
  <c r="AU16" i="1"/>
  <c r="AU19" i="1"/>
  <c r="AU20" i="1"/>
  <c r="AU23" i="1"/>
  <c r="AU24" i="1"/>
  <c r="AU27" i="1"/>
  <c r="AU31" i="1"/>
  <c r="AU32" i="1"/>
  <c r="AU36" i="1"/>
  <c r="AU39" i="1"/>
  <c r="AU43" i="1"/>
  <c r="AU47" i="1"/>
  <c r="AU48" i="1"/>
  <c r="AU52" i="1"/>
  <c r="AU55" i="1"/>
  <c r="AU56" i="1"/>
  <c r="AU65" i="1"/>
  <c r="AU66" i="1"/>
  <c r="AU67" i="1"/>
  <c r="AU68" i="1"/>
  <c r="AU70" i="1"/>
  <c r="AU73" i="1"/>
  <c r="AU74" i="1"/>
  <c r="AU75" i="1"/>
  <c r="AU76" i="1"/>
  <c r="AU77" i="1"/>
  <c r="AU78" i="1"/>
  <c r="AU83" i="1"/>
  <c r="AU84" i="1"/>
  <c r="AU85" i="1"/>
  <c r="AU86" i="1"/>
  <c r="AU87" i="1"/>
  <c r="AU88" i="1"/>
  <c r="AU91" i="1"/>
  <c r="AU92" i="1"/>
  <c r="AU93" i="1"/>
  <c r="AU94" i="1"/>
  <c r="AU95" i="1"/>
  <c r="AU96" i="1"/>
  <c r="AU100" i="1"/>
  <c r="AU101" i="1"/>
  <c r="AU102" i="1"/>
  <c r="AU105" i="1"/>
  <c r="AU106" i="1"/>
  <c r="AU107" i="1"/>
  <c r="AU69" i="1"/>
  <c r="AU35" i="1"/>
  <c r="AU40" i="1"/>
  <c r="AU51" i="1"/>
  <c r="AU44" i="1"/>
  <c r="AU28" i="1"/>
  <c r="AM107" i="1"/>
  <c r="AM106" i="1"/>
  <c r="AM105" i="1"/>
  <c r="AM101" i="1"/>
  <c r="AM102" i="1"/>
  <c r="AM100" i="1"/>
  <c r="AM96" i="1"/>
  <c r="AM95" i="1"/>
  <c r="AM94" i="1"/>
  <c r="AM93" i="1"/>
  <c r="AM92" i="1"/>
  <c r="AM91" i="1"/>
  <c r="AM88" i="1"/>
  <c r="AM87" i="1"/>
  <c r="AM86" i="1"/>
  <c r="AM85" i="1"/>
  <c r="AM84" i="1"/>
  <c r="AM83" i="1"/>
  <c r="AM78" i="1"/>
  <c r="AM77" i="1"/>
  <c r="AM76" i="1"/>
  <c r="AM75" i="1"/>
  <c r="AM74" i="1"/>
  <c r="AM73" i="1"/>
  <c r="AM67" i="1"/>
  <c r="AM68" i="1"/>
  <c r="AM69" i="1"/>
  <c r="AM70" i="1"/>
  <c r="AM65" i="1"/>
  <c r="AM56" i="1"/>
  <c r="AM55" i="1"/>
  <c r="AM52" i="1"/>
  <c r="AM51" i="1"/>
  <c r="AM48" i="1"/>
  <c r="AM47" i="1"/>
  <c r="AM44" i="1"/>
  <c r="AM43" i="1"/>
  <c r="AM40" i="1"/>
  <c r="AM39" i="1"/>
  <c r="AM36" i="1"/>
  <c r="AM35" i="1"/>
  <c r="AM32" i="1"/>
  <c r="AM31" i="1"/>
  <c r="AM28" i="1"/>
  <c r="AM27" i="1"/>
  <c r="AM24" i="1"/>
  <c r="AM23" i="1"/>
  <c r="AM20" i="1"/>
  <c r="AM19" i="1"/>
  <c r="AM16" i="1"/>
  <c r="AM15" i="1"/>
  <c r="AM12" i="1"/>
  <c r="AM11" i="1"/>
  <c r="AU26" i="1" l="1"/>
  <c r="AU50" i="1"/>
  <c r="AU38" i="1"/>
  <c r="AU90" i="1"/>
  <c r="AM30" i="1"/>
  <c r="AM99" i="1"/>
  <c r="AU72" i="1"/>
  <c r="AU64" i="1"/>
  <c r="AM42" i="1"/>
  <c r="AU42" i="1"/>
  <c r="AM46" i="1"/>
  <c r="AM26" i="1"/>
  <c r="AM18" i="1"/>
  <c r="AU34" i="1"/>
  <c r="AM10" i="1"/>
  <c r="AM54" i="1"/>
  <c r="AU82" i="1"/>
  <c r="AU22" i="1"/>
  <c r="AU18" i="1"/>
  <c r="AU104" i="1"/>
  <c r="AU54" i="1"/>
  <c r="AU30" i="1"/>
  <c r="AU99" i="1"/>
  <c r="AU46" i="1"/>
  <c r="AU14" i="1"/>
  <c r="AU10" i="1"/>
  <c r="AM104" i="1"/>
  <c r="AM90" i="1"/>
  <c r="AM14" i="1"/>
  <c r="AM50" i="1"/>
  <c r="AM22" i="1"/>
  <c r="AM34" i="1"/>
  <c r="AM64" i="1"/>
  <c r="AM38" i="1"/>
  <c r="AM72" i="1"/>
  <c r="AM82" i="1"/>
  <c r="AU98" i="1" l="1"/>
  <c r="AM98" i="1"/>
  <c r="AM80" i="1"/>
  <c r="AU62" i="1"/>
  <c r="AU80" i="1"/>
  <c r="AM62" i="1"/>
  <c r="L107" i="5"/>
  <c r="L106" i="5"/>
  <c r="L105" i="5"/>
  <c r="L101" i="5"/>
  <c r="L102" i="5"/>
  <c r="L100" i="5"/>
  <c r="L96" i="5"/>
  <c r="L95" i="5"/>
  <c r="L94" i="5"/>
  <c r="L93" i="5"/>
  <c r="L92" i="5"/>
  <c r="L91" i="5"/>
  <c r="L88" i="5"/>
  <c r="L87" i="5"/>
  <c r="L86" i="5"/>
  <c r="L85" i="5"/>
  <c r="L84" i="5"/>
  <c r="L83" i="5"/>
  <c r="L78" i="5"/>
  <c r="L77" i="5"/>
  <c r="L76" i="5"/>
  <c r="L75" i="5"/>
  <c r="L74" i="5"/>
  <c r="L73" i="5"/>
  <c r="L66" i="5"/>
  <c r="L67" i="5"/>
  <c r="L68" i="5"/>
  <c r="L69" i="5"/>
  <c r="L70" i="5"/>
  <c r="L65" i="5"/>
  <c r="L56" i="5"/>
  <c r="L55" i="5"/>
  <c r="L52" i="5"/>
  <c r="L51" i="5"/>
  <c r="L48" i="5"/>
  <c r="L47" i="5"/>
  <c r="L44" i="5"/>
  <c r="L43" i="5"/>
  <c r="L40" i="5"/>
  <c r="L39" i="5"/>
  <c r="L36" i="5"/>
  <c r="L35" i="5"/>
  <c r="L32" i="5"/>
  <c r="L31" i="5"/>
  <c r="L28" i="5"/>
  <c r="L27" i="5"/>
  <c r="L24" i="5"/>
  <c r="L23" i="5"/>
  <c r="L20" i="5"/>
  <c r="L19" i="5"/>
  <c r="L16" i="5"/>
  <c r="L15" i="5"/>
  <c r="L12" i="5"/>
  <c r="L11" i="5"/>
  <c r="AM60" i="1" l="1"/>
  <c r="AU60" i="1"/>
  <c r="L14" i="5"/>
  <c r="L22" i="5"/>
  <c r="L30" i="5"/>
  <c r="L90" i="5"/>
  <c r="L18" i="5"/>
  <c r="L26" i="5"/>
  <c r="L34" i="5"/>
  <c r="L99" i="5"/>
  <c r="L38" i="5"/>
  <c r="L104" i="5"/>
  <c r="L64" i="5"/>
  <c r="L54" i="5"/>
  <c r="L82" i="5"/>
  <c r="L42" i="5"/>
  <c r="L10" i="5"/>
  <c r="L46" i="5"/>
  <c r="L50" i="5"/>
  <c r="L72" i="5"/>
  <c r="L98" i="5" l="1"/>
  <c r="L62" i="5"/>
  <c r="L80" i="5"/>
  <c r="L60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CPD-Stats-NJP</author>
  </authors>
  <commentList>
    <comment ref="S7" authorId="0" shapeId="0" xr:uid="{612FD54D-0439-46F8-B895-0CAA3AE081CA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AMADI MGT Terminals Inc.</t>
        </r>
      </text>
    </comment>
    <comment ref="T7" authorId="0" shapeId="0" xr:uid="{B863CB60-1A54-4CB8-9160-359B245141CE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Cagayan Corn Products Corporation</t>
        </r>
      </text>
    </comment>
    <comment ref="U7" authorId="0" shapeId="0" xr:uid="{8DC8E794-EB01-4ED7-9485-8BD07EBB0672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Cagayan de Oro Oil Company Incorporated</t>
        </r>
      </text>
    </comment>
    <comment ref="V7" authorId="0" shapeId="0" xr:uid="{22E047D8-D617-4F54-AF96-C1DED3B03BA8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Carlos A. Gothong Lines Inc</t>
        </r>
      </text>
    </comment>
    <comment ref="W7" authorId="0" shapeId="0" xr:uid="{6D4368D6-0376-43DE-841A-66495E99A5B3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Del Monte Philippines, Inc.</t>
        </r>
      </text>
    </comment>
    <comment ref="X7" authorId="0" shapeId="0" xr:uid="{21F3FB79-D2C6-4B6F-B1DF-38F680493819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Felcor Petroleum Depot Corporation</t>
        </r>
      </text>
    </comment>
    <comment ref="Y7" authorId="0" shapeId="0" xr:uid="{C5021196-B58A-4D32-8BCF-2653F24DA313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General Milling Corporation</t>
        </r>
      </text>
    </comment>
    <comment ref="Z7" authorId="0" shapeId="0" xr:uid="{15793EFA-11DE-4BCA-8DA0-FFB63AF7DCE8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Holcim Philippines Manufacturing Corporation</t>
        </r>
      </text>
    </comment>
    <comment ref="AA7" authorId="0" shapeId="0" xr:uid="{90925FD0-CF78-4937-82C9-D3EBC3D4BD72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Minergy Power Corporation</t>
        </r>
      </text>
    </comment>
    <comment ref="AB7" authorId="0" shapeId="0" xr:uid="{8F5BFCB1-BB1D-449D-AD3D-D0270BD4E406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Misamis Oriental Land Development Corporation/Pilipinas Kao, Inc.</t>
        </r>
      </text>
    </comment>
    <comment ref="AC7" authorId="0" shapeId="0" xr:uid="{A757E22F-FA3F-4256-A1EE-4C47825156C2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MLS JC Construction Services</t>
        </r>
      </text>
    </comment>
    <comment ref="AD7" authorId="0" shapeId="0" xr:uid="{2A4E823C-026E-4E12-A213-9CA1A34185F2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Philippine Global Coconut Oil Mill, Inc.</t>
        </r>
      </text>
    </comment>
    <comment ref="AE7" authorId="0" shapeId="0" xr:uid="{B1B03A1B-0969-45EF-9A7B-87F529100E10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Philippine Iron Construction and Marine Works</t>
        </r>
      </text>
    </comment>
    <comment ref="AF7" authorId="0" shapeId="0" xr:uid="{72406E86-8924-44F4-95BC-176523316613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Premium Megastructures, Inc.</t>
        </r>
      </text>
    </comment>
    <comment ref="AG7" authorId="0" shapeId="0" xr:uid="{26C5D80D-CC96-4B3B-8DF3-1EC2ED50D2B6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Pryce Gases, Inc. - Balingasag</t>
        </r>
      </text>
    </comment>
    <comment ref="AH7" authorId="0" shapeId="0" xr:uid="{8F85D5F1-61E8-4BF1-B0F9-1E34C8020E1E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Pryce Gases, Inc. - Calangahan</t>
        </r>
      </text>
    </comment>
    <comment ref="AI7" authorId="0" shapeId="0" xr:uid="{C901CF3B-4C9E-4A82-BEF6-E4B77818A539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Resins, Inc.</t>
        </r>
      </text>
    </comment>
    <comment ref="AJ7" authorId="0" shapeId="0" xr:uid="{2DA70E3D-329B-4AF9-AB1E-F09B280BC3FC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San Miguel Corporation</t>
        </r>
      </text>
    </comment>
    <comment ref="AK7" authorId="0" shapeId="0" xr:uid="{6CA1D13A-A4BE-48F7-9CD1-F2DE4D7A0F59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Wilmar Edible Oils Philippines, Inc.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CPD-Stats-NJP</author>
  </authors>
  <commentList>
    <comment ref="M7" authorId="0" shapeId="0" xr:uid="{A3E666FB-DB3F-4584-800F-ECD87B170839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Cagayan de Oro Oil Company Incorporated</t>
        </r>
      </text>
    </comment>
    <comment ref="N7" authorId="0" shapeId="0" xr:uid="{E7992526-042A-408C-85EB-FDAEC5F1721F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Carlos A. Gothong Lines Inc</t>
        </r>
      </text>
    </comment>
    <comment ref="O7" authorId="0" shapeId="0" xr:uid="{C2522517-EE23-4913-B1D9-6695AF530D50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Felcor Petroleum Depot Corporation</t>
        </r>
      </text>
    </comment>
    <comment ref="P7" authorId="0" shapeId="0" xr:uid="{C5A2321A-B075-4722-A386-1115F79AD16A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General Milling Corporation</t>
        </r>
      </text>
    </comment>
    <comment ref="Q7" authorId="0" shapeId="0" xr:uid="{D999A812-C962-4407-AD7F-20D6D8FE5D50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Holcim Philippines Manufacturing Corporation</t>
        </r>
      </text>
    </comment>
    <comment ref="S7" authorId="0" shapeId="0" xr:uid="{D63CBB47-A3E3-4708-A822-15A9B0BB6E6D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Philippine Iron Construction and Marine Works</t>
        </r>
      </text>
    </comment>
    <comment ref="T7" authorId="0" shapeId="0" xr:uid="{BC60F585-AC9D-4175-AE97-43D37DF07803}">
      <text>
        <r>
          <rPr>
            <b/>
            <sz val="9"/>
            <color indexed="81"/>
            <rFont val="Tahoma"/>
            <charset val="1"/>
          </rPr>
          <t>CPD-Stats-NJP:</t>
        </r>
        <r>
          <rPr>
            <sz val="9"/>
            <color indexed="81"/>
            <rFont val="Tahoma"/>
            <charset val="1"/>
          </rPr>
          <t xml:space="preserve">
Wilmar Edible Oils Philippines, Inc.</t>
        </r>
      </text>
    </comment>
  </commentList>
</comments>
</file>

<file path=xl/sharedStrings.xml><?xml version="1.0" encoding="utf-8"?>
<sst xmlns="http://schemas.openxmlformats.org/spreadsheetml/2006/main" count="384" uniqueCount="95">
  <si>
    <t xml:space="preserve">SUMMARY SHIPPING, CARGO &amp; PASSENGER STATISTICS </t>
  </si>
  <si>
    <t>AT BERTH AND ANCHORAGE</t>
  </si>
  <si>
    <t>PARTICULARS</t>
  </si>
  <si>
    <t>A T   B E R T H</t>
  </si>
  <si>
    <t>AT ANCHORAGE</t>
  </si>
  <si>
    <t>TOTAL</t>
  </si>
  <si>
    <t>Base Port</t>
  </si>
  <si>
    <t>Terminal Ports</t>
  </si>
  <si>
    <t>Government Ports</t>
  </si>
  <si>
    <t>Private Ports</t>
  </si>
  <si>
    <t>A. SHIPPING</t>
  </si>
  <si>
    <t xml:space="preserve">   1. Number of vessels</t>
  </si>
  <si>
    <t xml:space="preserve">         Domestic</t>
  </si>
  <si>
    <t xml:space="preserve">         Foreign</t>
  </si>
  <si>
    <t xml:space="preserve">   2. Gross Tonnage</t>
  </si>
  <si>
    <t xml:space="preserve">   3. Net Tonnage</t>
  </si>
  <si>
    <t xml:space="preserve">   4. Deadweight Tonnage</t>
  </si>
  <si>
    <t xml:space="preserve">   5. Length of Vessel (m.)</t>
  </si>
  <si>
    <t xml:space="preserve">   6. Beam of Vessel (m.)</t>
  </si>
  <si>
    <t xml:space="preserve">   7. Draft of Vessel (m.)</t>
  </si>
  <si>
    <t xml:space="preserve">   8. Down/Idle Time  (hrs.)</t>
  </si>
  <si>
    <t xml:space="preserve">   9. Waiting Time  (hrs.)</t>
  </si>
  <si>
    <t xml:space="preserve">  10. Service Time  (hrs.)</t>
  </si>
  <si>
    <t xml:space="preserve">   11. Net Service Time  (hrs.)</t>
  </si>
  <si>
    <t xml:space="preserve">   12. Total Dwell Time in Port (hrs.)</t>
  </si>
  <si>
    <t>B . CARGO AND PASSENGER</t>
  </si>
  <si>
    <t xml:space="preserve">  1. Total Cargo Throughput (m.t.)</t>
  </si>
  <si>
    <t xml:space="preserve">     a. Domestic</t>
  </si>
  <si>
    <t xml:space="preserve">           Inbound</t>
  </si>
  <si>
    <t xml:space="preserve">              Breakbulk</t>
  </si>
  <si>
    <t xml:space="preserve">              Liquid Bulk</t>
  </si>
  <si>
    <t xml:space="preserve">              Dry Bulk</t>
  </si>
  <si>
    <t xml:space="preserve">              Containerized </t>
  </si>
  <si>
    <t xml:space="preserve">              Transit Cargo</t>
  </si>
  <si>
    <t xml:space="preserve">              Transhipment</t>
  </si>
  <si>
    <t xml:space="preserve">           Outbound</t>
  </si>
  <si>
    <t xml:space="preserve">              Containerized Cargo</t>
  </si>
  <si>
    <t xml:space="preserve">              Transhipment </t>
  </si>
  <si>
    <t xml:space="preserve">     b. Foreign</t>
  </si>
  <si>
    <t xml:space="preserve">           Import</t>
  </si>
  <si>
    <t xml:space="preserve">           Export</t>
  </si>
  <si>
    <t xml:space="preserve">              Liquid Bulk </t>
  </si>
  <si>
    <t xml:space="preserve">              Transit Cargo </t>
  </si>
  <si>
    <t xml:space="preserve">  2. Total Passengers</t>
  </si>
  <si>
    <t xml:space="preserve">     Domestic</t>
  </si>
  <si>
    <t>Disembarked</t>
  </si>
  <si>
    <t xml:space="preserve">              a. Domestic</t>
  </si>
  <si>
    <t xml:space="preserve">              b. Foreign</t>
  </si>
  <si>
    <t xml:space="preserve">              c. Cruise Passengers</t>
  </si>
  <si>
    <t xml:space="preserve">     Foreign</t>
  </si>
  <si>
    <t>Embarked</t>
  </si>
  <si>
    <t xml:space="preserve">SHIPPING, CARGO &amp; PASSENGER STATISTICS </t>
  </si>
  <si>
    <t>AT BERTH ONLY</t>
  </si>
  <si>
    <t>BP</t>
  </si>
  <si>
    <t>TP</t>
  </si>
  <si>
    <t>GP</t>
  </si>
  <si>
    <t>PP</t>
  </si>
  <si>
    <t>GRAND TOTAL</t>
  </si>
  <si>
    <t xml:space="preserve"> </t>
  </si>
  <si>
    <t>AT ANCHORAGE ONLY</t>
  </si>
  <si>
    <t>2025</t>
  </si>
  <si>
    <t>PMO : Misamis Oriental/Cagayan de Oro</t>
  </si>
  <si>
    <t>Cagayan de Oro</t>
  </si>
  <si>
    <t>Cagayan de Oro Ro-Ro</t>
  </si>
  <si>
    <t>Balingoan</t>
  </si>
  <si>
    <t>Benoni</t>
  </si>
  <si>
    <t>Opol</t>
  </si>
  <si>
    <t>Balingoan Ro-Ro</t>
  </si>
  <si>
    <t>Benoni Ro-Ro</t>
  </si>
  <si>
    <t>Balbagon</t>
  </si>
  <si>
    <t>LGU Opol</t>
  </si>
  <si>
    <t>Maanas Wharf</t>
  </si>
  <si>
    <t>PPA Jasaan Port</t>
  </si>
  <si>
    <t>Balbagon Ro-Ro</t>
  </si>
  <si>
    <t>Guinsiliban Ro-Ro</t>
  </si>
  <si>
    <t>AMADI</t>
  </si>
  <si>
    <t>CCPC</t>
  </si>
  <si>
    <t>CDO Oil</t>
  </si>
  <si>
    <t>CAGLI</t>
  </si>
  <si>
    <t>Del Monte</t>
  </si>
  <si>
    <t>Felcor</t>
  </si>
  <si>
    <t>GMC</t>
  </si>
  <si>
    <t>Holcim</t>
  </si>
  <si>
    <t>Minergy</t>
  </si>
  <si>
    <t>PKI</t>
  </si>
  <si>
    <t>MLS</t>
  </si>
  <si>
    <t>Phil Coco</t>
  </si>
  <si>
    <t>PICMW</t>
  </si>
  <si>
    <t>PMI</t>
  </si>
  <si>
    <t>Pryce - Balingasag</t>
  </si>
  <si>
    <t>Pryce - Calangahan</t>
  </si>
  <si>
    <t>Resins</t>
  </si>
  <si>
    <t>SMC</t>
  </si>
  <si>
    <t>Wilmar</t>
  </si>
  <si>
    <t>Petro de 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</si>
</sst>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0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2" xfId="0" applyFont="1" applyBorder="1" applyProtection="1"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3" fontId="2" fillId="0" borderId="0" xfId="0" applyNumberFormat="1" applyFont="1"/>
    <xf numFmtId="3" fontId="2" fillId="0" borderId="9" xfId="0" applyNumberFormat="1" applyFont="1" applyBorder="1"/>
    <xf numFmtId="3" fontId="2" fillId="0" borderId="12" xfId="0" applyNumberFormat="1" applyFont="1" applyBorder="1"/>
    <xf numFmtId="3" fontId="2" fillId="0" borderId="11" xfId="0" applyNumberFormat="1" applyFont="1" applyBorder="1"/>
    <xf numFmtId="3" fontId="2" fillId="2" borderId="9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3" fontId="2" fillId="5" borderId="9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2" fillId="2" borderId="1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3" fontId="2" fillId="4" borderId="11" xfId="0" applyNumberFormat="1" applyFont="1" applyFill="1" applyBorder="1" applyAlignment="1">
      <alignment horizontal="center" vertical="center"/>
    </xf>
    <xf numFmtId="3" fontId="2" fillId="5" borderId="11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4" fontId="4" fillId="2" borderId="10" xfId="0" applyNumberFormat="1" applyFont="1" applyFill="1" applyBorder="1" applyAlignment="1">
      <alignment horizontal="center"/>
    </xf>
    <xf numFmtId="4" fontId="4" fillId="3" borderId="10" xfId="0" applyNumberFormat="1" applyFont="1" applyFill="1" applyBorder="1" applyAlignment="1">
      <alignment horizontal="center"/>
    </xf>
    <xf numFmtId="4" fontId="4" fillId="4" borderId="10" xfId="0" applyNumberFormat="1" applyFont="1" applyFill="1" applyBorder="1" applyAlignment="1">
      <alignment horizontal="center"/>
    </xf>
    <xf numFmtId="4" fontId="4" fillId="5" borderId="10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3" fontId="3" fillId="4" borderId="11" xfId="0" applyNumberFormat="1" applyFont="1" applyFill="1" applyBorder="1" applyAlignment="1">
      <alignment horizontal="center" vertical="center"/>
    </xf>
    <xf numFmtId="3" fontId="3" fillId="5" borderId="9" xfId="0" applyNumberFormat="1" applyFont="1" applyFill="1" applyBorder="1" applyAlignment="1">
      <alignment horizontal="center" vertical="center"/>
    </xf>
    <xf numFmtId="3" fontId="3" fillId="5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3" fontId="10" fillId="0" borderId="0" xfId="0" applyNumberFormat="1" applyFont="1" applyAlignment="1">
      <alignment horizontal="right"/>
    </xf>
    <xf numFmtId="0" fontId="1" fillId="0" borderId="0" xfId="0" quotePrefix="1" applyFont="1"/>
    <xf numFmtId="0" fontId="3" fillId="0" borderId="10" xfId="0" applyFont="1" applyBorder="1" applyAlignment="1" applyProtection="1">
      <alignment horizontal="center" vertical="center"/>
      <protection locked="0"/>
    </xf>
    <xf numFmtId="4" fontId="4" fillId="6" borderId="13" xfId="0" applyNumberFormat="1" applyFont="1" applyFill="1" applyBorder="1" applyAlignment="1">
      <alignment horizontal="center"/>
    </xf>
    <xf numFmtId="4" fontId="4" fillId="6" borderId="14" xfId="0" applyNumberFormat="1" applyFont="1" applyFill="1" applyBorder="1" applyAlignment="1">
      <alignment horizontal="center"/>
    </xf>
    <xf numFmtId="4" fontId="4" fillId="6" borderId="15" xfId="0" applyNumberFormat="1" applyFont="1" applyFill="1" applyBorder="1" applyAlignment="1">
      <alignment horizontal="center"/>
    </xf>
    <xf numFmtId="4" fontId="4" fillId="7" borderId="10" xfId="0" applyNumberFormat="1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1283634</xdr:colOff>
      <xdr:row>0</xdr:row>
      <xdr:rowOff>76200</xdr:rowOff>
    </xdr:from>
    <xdr:to>
      <xdr:col>11</xdr:col>
      <xdr:colOff>803381</xdr:colOff>
      <xdr:row>1</xdr:row>
      <xdr:rowOff>181001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7ECF714-46B8-5D6B-0E71-6C353CADE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9487" y="76200"/>
          <a:ext cx="1906600" cy="306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83344</xdr:colOff>
      <xdr:row>0</xdr:row>
      <xdr:rowOff>53578</xdr:rowOff>
    </xdr:from>
    <xdr:to>
      <xdr:col>38</xdr:col>
      <xdr:colOff>1140117</xdr:colOff>
      <xdr:row>1</xdr:row>
      <xdr:rowOff>155998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A9D0F0-FC6A-47C5-90DF-3B626C314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58875" y="53578"/>
          <a:ext cx="1902117" cy="304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53579</xdr:colOff>
      <xdr:row>0</xdr:row>
      <xdr:rowOff>41672</xdr:rowOff>
    </xdr:from>
    <xdr:to>
      <xdr:col>21</xdr:col>
      <xdr:colOff>1110352</xdr:colOff>
      <xdr:row>1</xdr:row>
      <xdr:rowOff>144092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511F54-EDA9-4A25-9546-53CF7EC64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68376" y="41672"/>
          <a:ext cx="1902117" cy="304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R108"/>
  <sheetViews>
    <sheetView showGridLines="0" tabSelected="1" view="pageBreakPreview" zoomScale="85" zoomScaleNormal="100" zoomScaleSheetLayoutView="85" workbookViewId="0">
      <pane xSplit="3" ySplit="7" topLeftCell="D8" activePane="bottomRight" state="frozen"/>
      <selection activeCell="I19" sqref="I19"/>
      <selection pane="topRight" activeCell="I19" sqref="I19"/>
      <selection pane="bottomLeft" activeCell="I19" sqref="I19"/>
      <selection pane="bottomRight" activeCell="D8" sqref="D8"/>
    </sheetView>
  </sheetViews>
  <sheetFormatPr defaultColWidth="9.140625" defaultRowHeight="15" x14ac:dyDescent="0.2"/>
  <cols>
    <col min="1" max="1" width="2.28515625" style="2" customWidth="1"/>
    <col min="2" max="2" width="4.42578125" style="2" customWidth="1"/>
    <col min="3" max="3" width="45.42578125" style="2" customWidth="1"/>
    <col min="4" max="4" width="13.42578125" style="26" bestFit="1" customWidth="1"/>
    <col min="5" max="5" width="16.7109375" style="26" bestFit="1" customWidth="1"/>
    <col min="6" max="6" width="20.85546875" style="26" bestFit="1" customWidth="1"/>
    <col min="7" max="7" width="15" style="26" bestFit="1" customWidth="1"/>
    <col min="8" max="8" width="11.5703125" style="26" bestFit="1" customWidth="1"/>
    <col min="9" max="9" width="16.7109375" style="26" bestFit="1" customWidth="1"/>
    <col min="10" max="10" width="20.85546875" style="26" bestFit="1" customWidth="1"/>
    <col min="11" max="11" width="15" style="26" bestFit="1" customWidth="1"/>
    <col min="12" max="12" width="13.42578125" style="26" bestFit="1" customWidth="1"/>
    <col min="13" max="13" width="9.5703125" style="2" bestFit="1" customWidth="1"/>
    <col min="14" max="14" width="13.140625" style="2" bestFit="1" customWidth="1"/>
    <col min="15" max="15" width="11.28515625" style="2" bestFit="1" customWidth="1"/>
    <col min="16" max="16" width="10.140625" style="2" bestFit="1" customWidth="1"/>
    <col min="17" max="18" width="13.140625" style="2" bestFit="1" customWidth="1"/>
    <col min="19" max="16384" width="9.140625" style="2"/>
  </cols>
  <sheetData>
    <row r="1" spans="1:18" ht="15.75" x14ac:dyDescent="0.25">
      <c r="A1" s="1" t="s">
        <v>0</v>
      </c>
      <c r="L1" s="58"/>
    </row>
    <row r="2" spans="1:18" ht="15.75" x14ac:dyDescent="0.25">
      <c r="A2" s="1" t="s">
        <v>61</v>
      </c>
    </row>
    <row r="3" spans="1:18" ht="15.75" x14ac:dyDescent="0.25">
      <c r="A3" s="3" t="s">
        <v>1</v>
      </c>
    </row>
    <row r="4" spans="1:18" ht="15.75" x14ac:dyDescent="0.25">
      <c r="A4" s="59" t="s">
        <v>60</v>
      </c>
    </row>
    <row r="6" spans="1:18" x14ac:dyDescent="0.2">
      <c r="A6" s="60" t="s">
        <v>2</v>
      </c>
      <c r="B6" s="60"/>
      <c r="C6" s="60"/>
      <c r="D6" s="61" t="s">
        <v>3</v>
      </c>
      <c r="E6" s="62"/>
      <c r="F6" s="62"/>
      <c r="G6" s="63"/>
      <c r="H6" s="64" t="s">
        <v>4</v>
      </c>
      <c r="I6" s="64"/>
      <c r="J6" s="64"/>
      <c r="K6" s="64"/>
      <c r="L6" s="65" t="s">
        <v>5</v>
      </c>
    </row>
    <row r="7" spans="1:18" x14ac:dyDescent="0.2">
      <c r="A7" s="60"/>
      <c r="B7" s="60"/>
      <c r="C7" s="60"/>
      <c r="D7" s="42" t="s">
        <v>6</v>
      </c>
      <c r="E7" s="43" t="s">
        <v>7</v>
      </c>
      <c r="F7" s="44" t="s">
        <v>8</v>
      </c>
      <c r="G7" s="45" t="s">
        <v>9</v>
      </c>
      <c r="H7" s="42" t="s">
        <v>6</v>
      </c>
      <c r="I7" s="43" t="s">
        <v>7</v>
      </c>
      <c r="J7" s="44" t="s">
        <v>8</v>
      </c>
      <c r="K7" s="45" t="s">
        <v>9</v>
      </c>
      <c r="L7" s="65"/>
      <c r="N7" s="54"/>
      <c r="O7" s="54"/>
      <c r="P7" s="54"/>
      <c r="Q7" s="54"/>
      <c r="R7" s="54"/>
    </row>
    <row r="8" spans="1:18" ht="15.75" x14ac:dyDescent="0.25">
      <c r="A8" s="4" t="s">
        <v>10</v>
      </c>
      <c r="B8" s="5"/>
      <c r="C8" s="6"/>
      <c r="D8" s="27"/>
      <c r="E8" s="27"/>
      <c r="F8" s="27"/>
      <c r="G8" s="27"/>
      <c r="H8" s="27"/>
      <c r="I8" s="27"/>
      <c r="J8" s="27"/>
      <c r="K8" s="27"/>
      <c r="L8" s="27"/>
    </row>
    <row r="9" spans="1:18" x14ac:dyDescent="0.2">
      <c r="A9" s="7"/>
      <c r="B9" s="8"/>
      <c r="C9" s="6"/>
      <c r="D9" s="28"/>
      <c r="E9" s="28"/>
      <c r="F9" s="28"/>
      <c r="G9" s="28"/>
      <c r="H9" s="28"/>
      <c r="I9" s="28"/>
      <c r="J9" s="28"/>
      <c r="K9" s="28"/>
      <c r="L9" s="28"/>
    </row>
    <row r="10" spans="1:18" x14ac:dyDescent="0.2">
      <c r="A10" s="9" t="s">
        <v>11</v>
      </c>
      <c r="B10" s="5"/>
      <c r="C10" s="6"/>
      <c r="D10" s="28">
        <f>'MOC-berth'!AP10</f>
        <v>2650</v>
      </c>
      <c r="E10" s="28">
        <f>'MOC-berth'!AQ10</f>
        <v>12135</v>
      </c>
      <c r="F10" s="28">
        <f>'MOC-berth'!AR10</f>
        <v>1365</v>
      </c>
      <c r="G10" s="28">
        <f>'MOC-berth'!AS10</f>
        <v>829</v>
      </c>
      <c r="H10" s="28">
        <f>'MOC-ancho'!Y10</f>
        <v>7</v>
      </c>
      <c r="I10" s="28">
        <f>'MOC-ancho'!Z10</f>
        <v>1</v>
      </c>
      <c r="J10" s="28">
        <f>'MOC-ancho'!AA10</f>
        <v>6</v>
      </c>
      <c r="K10" s="28">
        <f>'MOC-ancho'!AB10</f>
        <v>62</v>
      </c>
      <c r="L10" s="28">
        <f t="shared" ref="L10" si="0">+L11+L12</f>
        <v>17055</v>
      </c>
    </row>
    <row r="11" spans="1:18" x14ac:dyDescent="0.2">
      <c r="A11" s="9" t="s">
        <v>12</v>
      </c>
      <c r="B11" s="5"/>
      <c r="C11" s="6"/>
      <c r="D11" s="28">
        <f>'MOC-berth'!AP11</f>
        <v>2521</v>
      </c>
      <c r="E11" s="28">
        <f>'MOC-berth'!AQ11</f>
        <v>12135</v>
      </c>
      <c r="F11" s="28">
        <f>'MOC-berth'!AR11</f>
        <v>1363</v>
      </c>
      <c r="G11" s="28">
        <f>'MOC-berth'!AS11</f>
        <v>616</v>
      </c>
      <c r="H11" s="28">
        <f>'MOC-ancho'!Y11</f>
        <v>6</v>
      </c>
      <c r="I11" s="28">
        <f>'MOC-ancho'!Z11</f>
        <v>0</v>
      </c>
      <c r="J11" s="28">
        <f>'MOC-ancho'!AA11</f>
        <v>6</v>
      </c>
      <c r="K11" s="28">
        <f>'MOC-ancho'!AB11</f>
        <v>35</v>
      </c>
      <c r="L11" s="28">
        <f>SUM(D11:K11)</f>
        <v>16682</v>
      </c>
    </row>
    <row r="12" spans="1:18" x14ac:dyDescent="0.2">
      <c r="A12" s="9" t="s">
        <v>13</v>
      </c>
      <c r="B12" s="5"/>
      <c r="C12" s="6"/>
      <c r="D12" s="28">
        <f>'MOC-berth'!AP12</f>
        <v>129</v>
      </c>
      <c r="E12" s="28">
        <f>'MOC-berth'!AQ12</f>
        <v>0</v>
      </c>
      <c r="F12" s="28">
        <f>'MOC-berth'!AR12</f>
        <v>2</v>
      </c>
      <c r="G12" s="28">
        <f>'MOC-berth'!AS12</f>
        <v>213</v>
      </c>
      <c r="H12" s="28">
        <f>'MOC-ancho'!Y12</f>
        <v>1</v>
      </c>
      <c r="I12" s="28">
        <f>'MOC-ancho'!Z12</f>
        <v>1</v>
      </c>
      <c r="J12" s="28">
        <f>'MOC-ancho'!AA12</f>
        <v>0</v>
      </c>
      <c r="K12" s="28">
        <f>'MOC-ancho'!AB12</f>
        <v>27</v>
      </c>
      <c r="L12" s="28">
        <f>SUM(D12:K12)</f>
        <v>373</v>
      </c>
    </row>
    <row r="13" spans="1:18" x14ac:dyDescent="0.2">
      <c r="A13" s="7"/>
      <c r="B13" s="8"/>
      <c r="C13" s="6"/>
      <c r="D13" s="28"/>
      <c r="E13" s="28"/>
      <c r="F13" s="28"/>
      <c r="G13" s="28"/>
      <c r="H13" s="28"/>
      <c r="I13" s="28"/>
      <c r="J13" s="28"/>
      <c r="K13" s="28"/>
      <c r="L13" s="28"/>
    </row>
    <row r="14" spans="1:18" x14ac:dyDescent="0.2">
      <c r="A14" s="9" t="s">
        <v>14</v>
      </c>
      <c r="B14" s="5"/>
      <c r="C14" s="6"/>
      <c r="D14" s="28">
        <f>'MOC-berth'!AP14</f>
        <v>16109307.169999998</v>
      </c>
      <c r="E14" s="28">
        <f>'MOC-berth'!AQ14</f>
        <v>4856601.2599999914</v>
      </c>
      <c r="F14" s="28">
        <f>'MOC-berth'!AR14</f>
        <v>831393.26</v>
      </c>
      <c r="G14" s="28">
        <f>'MOC-berth'!AS14</f>
        <v>2712056.01</v>
      </c>
      <c r="H14" s="28">
        <f>'MOC-ancho'!Y14</f>
        <v>28569.13</v>
      </c>
      <c r="I14" s="28">
        <f>'MOC-ancho'!Z14</f>
        <v>5602</v>
      </c>
      <c r="J14" s="28">
        <f>'MOC-ancho'!AA14</f>
        <v>6754.29</v>
      </c>
      <c r="K14" s="28">
        <f>'MOC-ancho'!AB14</f>
        <v>664713.30000000005</v>
      </c>
      <c r="L14" s="28">
        <f t="shared" ref="L14" si="1">+L15+L16</f>
        <v>25214996.419999991</v>
      </c>
    </row>
    <row r="15" spans="1:18" x14ac:dyDescent="0.2">
      <c r="A15" s="9" t="s">
        <v>12</v>
      </c>
      <c r="B15" s="5"/>
      <c r="C15" s="6"/>
      <c r="D15" s="28">
        <f>'MOC-berth'!AP15</f>
        <v>14611304.539999999</v>
      </c>
      <c r="E15" s="28">
        <f>'MOC-berth'!AQ15</f>
        <v>4856601.2599999914</v>
      </c>
      <c r="F15" s="28">
        <f>'MOC-berth'!AR15</f>
        <v>831181.26</v>
      </c>
      <c r="G15" s="28">
        <f>'MOC-berth'!AS15</f>
        <v>589038.01</v>
      </c>
      <c r="H15" s="28">
        <f>'MOC-ancho'!Y15</f>
        <v>5075.13</v>
      </c>
      <c r="I15" s="28">
        <f>'MOC-ancho'!Z15</f>
        <v>0</v>
      </c>
      <c r="J15" s="28">
        <f>'MOC-ancho'!AA15</f>
        <v>6754.29</v>
      </c>
      <c r="K15" s="28">
        <f>'MOC-ancho'!AB15</f>
        <v>56577.3</v>
      </c>
      <c r="L15" s="28">
        <f>SUM(D15:K15)</f>
        <v>20956531.789999992</v>
      </c>
    </row>
    <row r="16" spans="1:18" x14ac:dyDescent="0.2">
      <c r="A16" s="9" t="s">
        <v>13</v>
      </c>
      <c r="B16" s="5"/>
      <c r="C16" s="6"/>
      <c r="D16" s="28">
        <f>'MOC-berth'!AP16</f>
        <v>1498002.63</v>
      </c>
      <c r="E16" s="28">
        <f>'MOC-berth'!AQ16</f>
        <v>0</v>
      </c>
      <c r="F16" s="28">
        <f>'MOC-berth'!AR16</f>
        <v>212</v>
      </c>
      <c r="G16" s="28">
        <f>'MOC-berth'!AS16</f>
        <v>2123018</v>
      </c>
      <c r="H16" s="28">
        <f>'MOC-ancho'!Y16</f>
        <v>23494</v>
      </c>
      <c r="I16" s="28">
        <f>'MOC-ancho'!Z16</f>
        <v>5602</v>
      </c>
      <c r="J16" s="28">
        <f>'MOC-ancho'!AA16</f>
        <v>0</v>
      </c>
      <c r="K16" s="28">
        <f>'MOC-ancho'!AB16</f>
        <v>608136</v>
      </c>
      <c r="L16" s="28">
        <f>SUM(D16:K16)</f>
        <v>4258464.63</v>
      </c>
    </row>
    <row r="17" spans="1:12" x14ac:dyDescent="0.2">
      <c r="A17" s="8"/>
      <c r="B17" s="5"/>
      <c r="C17" s="6"/>
      <c r="D17" s="28"/>
      <c r="E17" s="28"/>
      <c r="F17" s="28"/>
      <c r="G17" s="28"/>
      <c r="H17" s="28"/>
      <c r="I17" s="28"/>
      <c r="J17" s="28"/>
      <c r="K17" s="28"/>
      <c r="L17" s="28"/>
    </row>
    <row r="18" spans="1:12" x14ac:dyDescent="0.2">
      <c r="A18" s="9" t="s">
        <v>15</v>
      </c>
      <c r="B18" s="5"/>
      <c r="C18" s="6"/>
      <c r="D18" s="28">
        <f>'MOC-berth'!AP18</f>
        <v>7473371.9899999984</v>
      </c>
      <c r="E18" s="28">
        <f>'MOC-berth'!AQ18</f>
        <v>2048407.7899999956</v>
      </c>
      <c r="F18" s="28">
        <f>'MOC-berth'!AR18</f>
        <v>305540.49</v>
      </c>
      <c r="G18" s="28">
        <f>'MOC-berth'!AS18</f>
        <v>1371032.02</v>
      </c>
      <c r="H18" s="28">
        <f>'MOC-ancho'!Y18</f>
        <v>13901.09</v>
      </c>
      <c r="I18" s="28">
        <f>'MOC-ancho'!Z18</f>
        <v>1681</v>
      </c>
      <c r="J18" s="28">
        <f>'MOC-ancho'!AA18</f>
        <v>3560.21</v>
      </c>
      <c r="K18" s="28">
        <f>'MOC-ancho'!AB18</f>
        <v>293456.12</v>
      </c>
      <c r="L18" s="28">
        <f t="shared" ref="L18" si="2">+L19+L20</f>
        <v>11510950.709999993</v>
      </c>
    </row>
    <row r="19" spans="1:12" x14ac:dyDescent="0.2">
      <c r="A19" s="9" t="s">
        <v>12</v>
      </c>
      <c r="B19" s="5"/>
      <c r="C19" s="6"/>
      <c r="D19" s="28">
        <f>'MOC-berth'!AP19</f>
        <v>6706659.1499999985</v>
      </c>
      <c r="E19" s="28">
        <f>'MOC-berth'!AQ19</f>
        <v>2048407.7899999956</v>
      </c>
      <c r="F19" s="28">
        <f>'MOC-berth'!AR19</f>
        <v>305453.49</v>
      </c>
      <c r="G19" s="28">
        <f>'MOC-berth'!AS19</f>
        <v>313699.02</v>
      </c>
      <c r="H19" s="28">
        <f>'MOC-ancho'!Y19</f>
        <v>2741.09</v>
      </c>
      <c r="I19" s="28">
        <f>'MOC-ancho'!Z19</f>
        <v>0</v>
      </c>
      <c r="J19" s="28">
        <f>'MOC-ancho'!AA19</f>
        <v>3560.21</v>
      </c>
      <c r="K19" s="28">
        <f>'MOC-ancho'!AB19</f>
        <v>25959.119999999999</v>
      </c>
      <c r="L19" s="28">
        <f>SUM(D19:K19)</f>
        <v>9406479.8699999936</v>
      </c>
    </row>
    <row r="20" spans="1:12" x14ac:dyDescent="0.2">
      <c r="A20" s="9" t="s">
        <v>13</v>
      </c>
      <c r="B20" s="5"/>
      <c r="C20" s="6"/>
      <c r="D20" s="28">
        <f>'MOC-berth'!AP20</f>
        <v>766712.84</v>
      </c>
      <c r="E20" s="28">
        <f>'MOC-berth'!AQ20</f>
        <v>0</v>
      </c>
      <c r="F20" s="28">
        <f>'MOC-berth'!AR20</f>
        <v>87</v>
      </c>
      <c r="G20" s="28">
        <f>'MOC-berth'!AS20</f>
        <v>1057333</v>
      </c>
      <c r="H20" s="28">
        <f>'MOC-ancho'!Y20</f>
        <v>11160</v>
      </c>
      <c r="I20" s="28">
        <f>'MOC-ancho'!Z20</f>
        <v>1681</v>
      </c>
      <c r="J20" s="28">
        <f>'MOC-ancho'!AA20</f>
        <v>0</v>
      </c>
      <c r="K20" s="28">
        <f>'MOC-ancho'!AB20</f>
        <v>267497</v>
      </c>
      <c r="L20" s="28">
        <f>SUM(D20:K20)</f>
        <v>2104470.84</v>
      </c>
    </row>
    <row r="21" spans="1:12" x14ac:dyDescent="0.2">
      <c r="A21" s="7"/>
      <c r="B21" s="8"/>
      <c r="C21" s="6"/>
      <c r="D21" s="28"/>
      <c r="E21" s="28"/>
      <c r="F21" s="28"/>
      <c r="G21" s="28"/>
      <c r="H21" s="28"/>
      <c r="I21" s="28"/>
      <c r="J21" s="28"/>
      <c r="K21" s="28"/>
      <c r="L21" s="28"/>
    </row>
    <row r="22" spans="1:12" x14ac:dyDescent="0.2">
      <c r="A22" s="9" t="s">
        <v>16</v>
      </c>
      <c r="B22" s="5"/>
      <c r="C22" s="6"/>
      <c r="D22" s="28">
        <f>'MOC-berth'!AP22</f>
        <v>12277497.582000002</v>
      </c>
      <c r="E22" s="28">
        <f>'MOC-berth'!AQ22</f>
        <v>6942335.7810000079</v>
      </c>
      <c r="F22" s="28">
        <f>'MOC-berth'!AR22</f>
        <v>1377299.6730000009</v>
      </c>
      <c r="G22" s="28">
        <f>'MOC-berth'!AS22</f>
        <v>4301612.6195</v>
      </c>
      <c r="H22" s="28">
        <f>'MOC-ancho'!Y22</f>
        <v>39218.9</v>
      </c>
      <c r="I22" s="28">
        <f>'MOC-ancho'!Z22</f>
        <v>1274</v>
      </c>
      <c r="J22" s="28">
        <f>'MOC-ancho'!AA22</f>
        <v>8900.7305000000015</v>
      </c>
      <c r="K22" s="28">
        <f>'MOC-ancho'!AB22</f>
        <v>1040684.9559999998</v>
      </c>
      <c r="L22" s="28">
        <f t="shared" ref="L22" si="3">+L23+L24</f>
        <v>25988824.242000006</v>
      </c>
    </row>
    <row r="23" spans="1:12" x14ac:dyDescent="0.2">
      <c r="A23" s="9" t="s">
        <v>12</v>
      </c>
      <c r="B23" s="5"/>
      <c r="C23" s="6"/>
      <c r="D23" s="28">
        <f>'MOC-berth'!AP23</f>
        <v>9899795.3720000014</v>
      </c>
      <c r="E23" s="28">
        <f>'MOC-berth'!AQ23</f>
        <v>6942335.7810000079</v>
      </c>
      <c r="F23" s="28">
        <f>'MOC-berth'!AR23</f>
        <v>1376949.8730000008</v>
      </c>
      <c r="G23" s="28">
        <f>'MOC-berth'!AS23</f>
        <v>985217.66149999993</v>
      </c>
      <c r="H23" s="28">
        <f>'MOC-ancho'!Y23</f>
        <v>9851.4</v>
      </c>
      <c r="I23" s="28">
        <f>'MOC-ancho'!Z23</f>
        <v>0</v>
      </c>
      <c r="J23" s="28">
        <f>'MOC-ancho'!AA23</f>
        <v>8900.7305000000015</v>
      </c>
      <c r="K23" s="28">
        <f>'MOC-ancho'!AB23</f>
        <v>86923.135999999999</v>
      </c>
      <c r="L23" s="28">
        <f>SUM(D23:K23)</f>
        <v>19309973.954000007</v>
      </c>
    </row>
    <row r="24" spans="1:12" x14ac:dyDescent="0.2">
      <c r="A24" s="9" t="s">
        <v>13</v>
      </c>
      <c r="B24" s="5"/>
      <c r="C24" s="6"/>
      <c r="D24" s="28">
        <f>'MOC-berth'!AP24</f>
        <v>2377702.21</v>
      </c>
      <c r="E24" s="28">
        <f>'MOC-berth'!AQ24</f>
        <v>0</v>
      </c>
      <c r="F24" s="28">
        <f>'MOC-berth'!AR24</f>
        <v>349.8</v>
      </c>
      <c r="G24" s="28">
        <f>'MOC-berth'!AS24</f>
        <v>3316394.9580000001</v>
      </c>
      <c r="H24" s="28">
        <f>'MOC-ancho'!Y24</f>
        <v>29367.5</v>
      </c>
      <c r="I24" s="28">
        <f>'MOC-ancho'!Z24</f>
        <v>1274</v>
      </c>
      <c r="J24" s="28">
        <f>'MOC-ancho'!AA24</f>
        <v>0</v>
      </c>
      <c r="K24" s="28">
        <f>'MOC-ancho'!AB24</f>
        <v>953761.81999999983</v>
      </c>
      <c r="L24" s="28">
        <f>SUM(D24:K24)</f>
        <v>6678850.2880000006</v>
      </c>
    </row>
    <row r="25" spans="1:12" x14ac:dyDescent="0.2">
      <c r="A25" s="7"/>
      <c r="B25" s="8"/>
      <c r="C25" s="6"/>
      <c r="D25" s="28"/>
      <c r="E25" s="28"/>
      <c r="F25" s="28"/>
      <c r="G25" s="28"/>
      <c r="H25" s="28"/>
      <c r="I25" s="28"/>
      <c r="J25" s="28"/>
      <c r="K25" s="28"/>
      <c r="L25" s="28"/>
    </row>
    <row r="26" spans="1:12" x14ac:dyDescent="0.2">
      <c r="A26" s="9" t="s">
        <v>17</v>
      </c>
      <c r="B26" s="5"/>
      <c r="C26" s="6"/>
      <c r="D26" s="28">
        <f>'MOC-berth'!AP26</f>
        <v>269357.01</v>
      </c>
      <c r="E26" s="28">
        <f>'MOC-berth'!AQ26</f>
        <v>448270.90999999974</v>
      </c>
      <c r="F26" s="28">
        <f>'MOC-berth'!AR26</f>
        <v>65316.480000000047</v>
      </c>
      <c r="G26" s="28">
        <f>'MOC-berth'!AS26</f>
        <v>67798.8</v>
      </c>
      <c r="H26" s="28">
        <f>'MOC-ancho'!Y26</f>
        <v>575.21</v>
      </c>
      <c r="I26" s="28">
        <f>'MOC-ancho'!Z26</f>
        <v>93.7</v>
      </c>
      <c r="J26" s="28">
        <f>'MOC-ancho'!AA26</f>
        <v>382.88</v>
      </c>
      <c r="K26" s="28">
        <f>'MOC-ancho'!AB26</f>
        <v>7166.68</v>
      </c>
      <c r="L26" s="28">
        <f t="shared" ref="L26" si="4">+L27+L28</f>
        <v>858961.66999999969</v>
      </c>
    </row>
    <row r="27" spans="1:12" x14ac:dyDescent="0.2">
      <c r="A27" s="9" t="s">
        <v>12</v>
      </c>
      <c r="B27" s="5"/>
      <c r="C27" s="6"/>
      <c r="D27" s="28">
        <f>'MOC-berth'!AP27</f>
        <v>253174.36000000002</v>
      </c>
      <c r="E27" s="28">
        <f>'MOC-berth'!AQ27</f>
        <v>448270.90999999974</v>
      </c>
      <c r="F27" s="28">
        <f>'MOC-berth'!AR27</f>
        <v>65256.180000000044</v>
      </c>
      <c r="G27" s="28">
        <f>'MOC-berth'!AS27</f>
        <v>40995.33</v>
      </c>
      <c r="H27" s="28">
        <f>'MOC-ancho'!Y27</f>
        <v>395.21</v>
      </c>
      <c r="I27" s="28">
        <f>'MOC-ancho'!Z27</f>
        <v>0</v>
      </c>
      <c r="J27" s="28">
        <f>'MOC-ancho'!AA27</f>
        <v>382.88</v>
      </c>
      <c r="K27" s="28">
        <f>'MOC-ancho'!AB27</f>
        <v>2711.22</v>
      </c>
      <c r="L27" s="28">
        <f>SUM(D27:K27)</f>
        <v>811186.08999999973</v>
      </c>
    </row>
    <row r="28" spans="1:12" x14ac:dyDescent="0.2">
      <c r="A28" s="9" t="s">
        <v>13</v>
      </c>
      <c r="B28" s="5"/>
      <c r="C28" s="6"/>
      <c r="D28" s="28">
        <f>'MOC-berth'!AP28</f>
        <v>16182.65</v>
      </c>
      <c r="E28" s="28">
        <f>'MOC-berth'!AQ28</f>
        <v>0</v>
      </c>
      <c r="F28" s="28">
        <f>'MOC-berth'!AR28</f>
        <v>60.3</v>
      </c>
      <c r="G28" s="28">
        <f>'MOC-berth'!AS28</f>
        <v>26803.47</v>
      </c>
      <c r="H28" s="28">
        <f>'MOC-ancho'!Y28</f>
        <v>180</v>
      </c>
      <c r="I28" s="28">
        <f>'MOC-ancho'!Z28</f>
        <v>93.7</v>
      </c>
      <c r="J28" s="28">
        <f>'MOC-ancho'!AA28</f>
        <v>0</v>
      </c>
      <c r="K28" s="28">
        <f>'MOC-ancho'!AB28</f>
        <v>4455.46</v>
      </c>
      <c r="L28" s="28">
        <f>SUM(D28:K28)</f>
        <v>47775.579999999994</v>
      </c>
    </row>
    <row r="29" spans="1:12" x14ac:dyDescent="0.2">
      <c r="A29" s="7"/>
      <c r="B29" s="8"/>
      <c r="C29" s="6"/>
      <c r="D29" s="28"/>
      <c r="E29" s="28"/>
      <c r="F29" s="28"/>
      <c r="G29" s="28"/>
      <c r="H29" s="28"/>
      <c r="I29" s="28"/>
      <c r="J29" s="28"/>
      <c r="K29" s="28"/>
      <c r="L29" s="28"/>
    </row>
    <row r="30" spans="1:12" x14ac:dyDescent="0.2">
      <c r="A30" s="9" t="s">
        <v>18</v>
      </c>
      <c r="B30" s="5"/>
      <c r="C30" s="6"/>
      <c r="D30" s="28">
        <f>'MOC-berth'!AP30</f>
        <v>45851.17</v>
      </c>
      <c r="E30" s="28">
        <f>'MOC-berth'!AQ30</f>
        <v>124675.23000000014</v>
      </c>
      <c r="F30" s="28">
        <f>'MOC-berth'!AR30</f>
        <v>16131.070000000003</v>
      </c>
      <c r="G30" s="28">
        <f>'MOC-berth'!AS30</f>
        <v>12052.16</v>
      </c>
      <c r="H30" s="28">
        <f>'MOC-ancho'!Y30</f>
        <v>104.11</v>
      </c>
      <c r="I30" s="28">
        <f>'MOC-ancho'!Z30</f>
        <v>17.2</v>
      </c>
      <c r="J30" s="28">
        <f>'MOC-ancho'!AA30</f>
        <v>69.010000000000005</v>
      </c>
      <c r="K30" s="28">
        <f>'MOC-ancho'!AB30</f>
        <v>1240.51</v>
      </c>
      <c r="L30" s="28">
        <f t="shared" ref="L30" si="5">+L31+L32</f>
        <v>200140.46000000014</v>
      </c>
    </row>
    <row r="31" spans="1:12" x14ac:dyDescent="0.2">
      <c r="A31" s="9" t="s">
        <v>12</v>
      </c>
      <c r="B31" s="5"/>
      <c r="C31" s="6"/>
      <c r="D31" s="28">
        <f>'MOC-berth'!AP31</f>
        <v>43147.95</v>
      </c>
      <c r="E31" s="28">
        <f>'MOC-berth'!AQ31</f>
        <v>124675.23000000014</v>
      </c>
      <c r="F31" s="28">
        <f>'MOC-berth'!AR31</f>
        <v>16118.750000000004</v>
      </c>
      <c r="G31" s="28">
        <f>'MOC-berth'!AS31</f>
        <v>7571.1799999999994</v>
      </c>
      <c r="H31" s="28">
        <f>'MOC-ancho'!Y31</f>
        <v>74.11</v>
      </c>
      <c r="I31" s="28">
        <f>'MOC-ancho'!Z31</f>
        <v>0</v>
      </c>
      <c r="J31" s="28">
        <f>'MOC-ancho'!AA31</f>
        <v>69.010000000000005</v>
      </c>
      <c r="K31" s="28">
        <f>'MOC-ancho'!AB31</f>
        <v>463.75</v>
      </c>
      <c r="L31" s="28">
        <f>SUM(D31:K31)</f>
        <v>192119.98000000013</v>
      </c>
    </row>
    <row r="32" spans="1:12" x14ac:dyDescent="0.2">
      <c r="A32" s="9" t="s">
        <v>13</v>
      </c>
      <c r="B32" s="5"/>
      <c r="C32" s="6"/>
      <c r="D32" s="28">
        <f>'MOC-berth'!AP32</f>
        <v>2703.22</v>
      </c>
      <c r="E32" s="28">
        <f>'MOC-berth'!AQ32</f>
        <v>0</v>
      </c>
      <c r="F32" s="28">
        <f>'MOC-berth'!AR32</f>
        <v>12.32</v>
      </c>
      <c r="G32" s="28">
        <f>'MOC-berth'!AS32</f>
        <v>4480.9799999999996</v>
      </c>
      <c r="H32" s="28">
        <f>'MOC-ancho'!Y32</f>
        <v>30</v>
      </c>
      <c r="I32" s="28">
        <f>'MOC-ancho'!Z32</f>
        <v>17.2</v>
      </c>
      <c r="J32" s="28">
        <f>'MOC-ancho'!AA32</f>
        <v>0</v>
      </c>
      <c r="K32" s="28">
        <f>'MOC-ancho'!AB32</f>
        <v>776.76</v>
      </c>
      <c r="L32" s="28">
        <f>SUM(D32:K32)</f>
        <v>8020.48</v>
      </c>
    </row>
    <row r="33" spans="1:13" x14ac:dyDescent="0.2">
      <c r="A33" s="7"/>
      <c r="B33" s="8"/>
      <c r="C33" s="6"/>
      <c r="D33" s="28"/>
      <c r="E33" s="28"/>
      <c r="F33" s="28"/>
      <c r="G33" s="28"/>
      <c r="H33" s="28"/>
      <c r="I33" s="28"/>
      <c r="J33" s="28"/>
      <c r="K33" s="28"/>
      <c r="L33" s="28"/>
    </row>
    <row r="34" spans="1:13" x14ac:dyDescent="0.2">
      <c r="A34" s="9" t="s">
        <v>19</v>
      </c>
      <c r="B34" s="5"/>
      <c r="C34" s="6"/>
      <c r="D34" s="28">
        <f>'MOC-berth'!AP34</f>
        <v>12099.7225</v>
      </c>
      <c r="E34" s="28">
        <f>'MOC-berth'!AQ34</f>
        <v>28454.205000000027</v>
      </c>
      <c r="F34" s="28">
        <f>'MOC-berth'!AR34</f>
        <v>3851.6450000000009</v>
      </c>
      <c r="G34" s="28">
        <f>'MOC-berth'!AS34</f>
        <v>3171.0375000000004</v>
      </c>
      <c r="H34" s="28">
        <f>'MOC-ancho'!Y34</f>
        <v>26.39</v>
      </c>
      <c r="I34" s="28">
        <f>'MOC-ancho'!Z34</f>
        <v>4.4000000000000004</v>
      </c>
      <c r="J34" s="28">
        <f>'MOC-ancho'!AA34</f>
        <v>16.350000000000001</v>
      </c>
      <c r="K34" s="28">
        <f>'MOC-ancho'!AB34</f>
        <v>306.64750000000004</v>
      </c>
      <c r="L34" s="28">
        <f t="shared" ref="L34" si="6">+L35+L36</f>
        <v>47930.397500000021</v>
      </c>
    </row>
    <row r="35" spans="1:13" x14ac:dyDescent="0.2">
      <c r="A35" s="9" t="s">
        <v>12</v>
      </c>
      <c r="B35" s="5"/>
      <c r="C35" s="6"/>
      <c r="D35" s="28">
        <f>'MOC-berth'!AP35</f>
        <v>11336.5875</v>
      </c>
      <c r="E35" s="28">
        <f>'MOC-berth'!AQ35</f>
        <v>28454.205000000027</v>
      </c>
      <c r="F35" s="28">
        <f>'MOC-berth'!AR35</f>
        <v>3848.1350000000007</v>
      </c>
      <c r="G35" s="28">
        <f>'MOC-berth'!AS35</f>
        <v>1892.4050000000002</v>
      </c>
      <c r="H35" s="28">
        <f>'MOC-ancho'!Y35</f>
        <v>18.774999999999999</v>
      </c>
      <c r="I35" s="28">
        <f>'MOC-ancho'!Z35</f>
        <v>0</v>
      </c>
      <c r="J35" s="28">
        <f>'MOC-ancho'!AA35</f>
        <v>16.350000000000001</v>
      </c>
      <c r="K35" s="28">
        <f>'MOC-ancho'!AB35</f>
        <v>123.24000000000001</v>
      </c>
      <c r="L35" s="28">
        <f>SUM(D35:K35)</f>
        <v>45689.697500000024</v>
      </c>
    </row>
    <row r="36" spans="1:13" x14ac:dyDescent="0.2">
      <c r="A36" s="9" t="s">
        <v>13</v>
      </c>
      <c r="B36" s="5"/>
      <c r="C36" s="6"/>
      <c r="D36" s="28">
        <f>'MOC-berth'!AP36</f>
        <v>763.13499999999999</v>
      </c>
      <c r="E36" s="28">
        <f>'MOC-berth'!AQ36</f>
        <v>0</v>
      </c>
      <c r="F36" s="28">
        <f>'MOC-berth'!AR36</f>
        <v>3.51</v>
      </c>
      <c r="G36" s="28">
        <f>'MOC-berth'!AS36</f>
        <v>1278.6324999999999</v>
      </c>
      <c r="H36" s="28">
        <f>'MOC-ancho'!Y36</f>
        <v>7.6150000000000002</v>
      </c>
      <c r="I36" s="28">
        <f>'MOC-ancho'!Z36</f>
        <v>4.4000000000000004</v>
      </c>
      <c r="J36" s="28">
        <f>'MOC-ancho'!AA36</f>
        <v>0</v>
      </c>
      <c r="K36" s="28">
        <f>'MOC-ancho'!AB36</f>
        <v>183.4075</v>
      </c>
      <c r="L36" s="28">
        <f>SUM(D36:K36)</f>
        <v>2240.6999999999998</v>
      </c>
    </row>
    <row r="37" spans="1:13" x14ac:dyDescent="0.2">
      <c r="A37" s="7"/>
      <c r="B37" s="8"/>
      <c r="C37" s="6"/>
      <c r="D37" s="28"/>
      <c r="E37" s="28"/>
      <c r="F37" s="28"/>
      <c r="G37" s="28"/>
      <c r="H37" s="28"/>
      <c r="I37" s="28"/>
      <c r="J37" s="28"/>
      <c r="K37" s="28"/>
      <c r="L37" s="28"/>
    </row>
    <row r="38" spans="1:13" x14ac:dyDescent="0.2">
      <c r="A38" s="9" t="s">
        <v>20</v>
      </c>
      <c r="B38" s="5"/>
      <c r="C38" s="6"/>
      <c r="D38" s="28">
        <f>'MOC-berth'!AP38</f>
        <v>27121.744999999999</v>
      </c>
      <c r="E38" s="28">
        <f>'MOC-berth'!AQ38</f>
        <v>80735.056333333341</v>
      </c>
      <c r="F38" s="28">
        <f>'MOC-berth'!AR38</f>
        <v>5610.2833333333328</v>
      </c>
      <c r="G38" s="28">
        <f>'MOC-berth'!AS38</f>
        <v>0</v>
      </c>
      <c r="H38" s="28">
        <f>'MOC-ancho'!Y38</f>
        <v>0</v>
      </c>
      <c r="I38" s="28">
        <f>'MOC-ancho'!Z38</f>
        <v>0</v>
      </c>
      <c r="J38" s="28">
        <f>'MOC-ancho'!AA38</f>
        <v>0</v>
      </c>
      <c r="K38" s="28">
        <f>'MOC-ancho'!AB38</f>
        <v>0</v>
      </c>
      <c r="L38" s="28">
        <f t="shared" ref="L38" si="7">+L39+L40</f>
        <v>113467.08466666668</v>
      </c>
    </row>
    <row r="39" spans="1:13" x14ac:dyDescent="0.2">
      <c r="A39" s="9" t="s">
        <v>12</v>
      </c>
      <c r="B39" s="5"/>
      <c r="C39" s="6"/>
      <c r="D39" s="28">
        <f>'MOC-berth'!AP39</f>
        <v>18116.445</v>
      </c>
      <c r="E39" s="28">
        <f>'MOC-berth'!AQ39</f>
        <v>80735.056333333341</v>
      </c>
      <c r="F39" s="28">
        <f>'MOC-berth'!AR39</f>
        <v>5610.2833333333328</v>
      </c>
      <c r="G39" s="28">
        <f>'MOC-berth'!AS39</f>
        <v>0</v>
      </c>
      <c r="H39" s="28">
        <f>'MOC-ancho'!Y39</f>
        <v>0</v>
      </c>
      <c r="I39" s="28">
        <f>'MOC-ancho'!Z39</f>
        <v>0</v>
      </c>
      <c r="J39" s="28">
        <f>'MOC-ancho'!AA39</f>
        <v>0</v>
      </c>
      <c r="K39" s="28">
        <f>'MOC-ancho'!AB39</f>
        <v>0</v>
      </c>
      <c r="L39" s="28">
        <f>SUM(D39:K39)</f>
        <v>104461.78466666667</v>
      </c>
    </row>
    <row r="40" spans="1:13" x14ac:dyDescent="0.2">
      <c r="A40" s="9" t="s">
        <v>13</v>
      </c>
      <c r="B40" s="5"/>
      <c r="C40" s="6"/>
      <c r="D40" s="28">
        <f>'MOC-berth'!AP40</f>
        <v>9005.2999999999993</v>
      </c>
      <c r="E40" s="28">
        <f>'MOC-berth'!AQ40</f>
        <v>0</v>
      </c>
      <c r="F40" s="28">
        <f>'MOC-berth'!AR40</f>
        <v>0</v>
      </c>
      <c r="G40" s="28">
        <f>'MOC-berth'!AS40</f>
        <v>0</v>
      </c>
      <c r="H40" s="28">
        <f>'MOC-ancho'!Y40</f>
        <v>0</v>
      </c>
      <c r="I40" s="28">
        <f>'MOC-ancho'!Z40</f>
        <v>0</v>
      </c>
      <c r="J40" s="28">
        <f>'MOC-ancho'!AA40</f>
        <v>0</v>
      </c>
      <c r="K40" s="28">
        <f>'MOC-ancho'!AB40</f>
        <v>0</v>
      </c>
      <c r="L40" s="28">
        <f>SUM(D40:K40)</f>
        <v>9005.2999999999993</v>
      </c>
    </row>
    <row r="41" spans="1:13" x14ac:dyDescent="0.2">
      <c r="A41" s="7"/>
      <c r="B41" s="8"/>
      <c r="C41" s="6"/>
      <c r="D41" s="28"/>
      <c r="E41" s="28"/>
      <c r="F41" s="28"/>
      <c r="G41" s="28"/>
      <c r="H41" s="28"/>
      <c r="I41" s="28"/>
      <c r="J41" s="28"/>
      <c r="K41" s="28"/>
      <c r="L41" s="28"/>
    </row>
    <row r="42" spans="1:13" x14ac:dyDescent="0.2">
      <c r="A42" s="9" t="s">
        <v>21</v>
      </c>
      <c r="B42" s="5"/>
      <c r="C42" s="6"/>
      <c r="D42" s="28">
        <f>'MOC-berth'!AP42</f>
        <v>23874.866666668328</v>
      </c>
      <c r="E42" s="28">
        <f>'MOC-berth'!AQ42</f>
        <v>236.33333333348855</v>
      </c>
      <c r="F42" s="28">
        <f>'MOC-berth'!AR42</f>
        <v>3413.5999999998603</v>
      </c>
      <c r="G42" s="28">
        <f>'MOC-berth'!AS42</f>
        <v>28024.449999998324</v>
      </c>
      <c r="H42" s="28">
        <f>'MOC-ancho'!Y42</f>
        <v>0</v>
      </c>
      <c r="I42" s="28">
        <f>'MOC-ancho'!Z42</f>
        <v>0</v>
      </c>
      <c r="J42" s="28">
        <f>'MOC-ancho'!AA42</f>
        <v>0</v>
      </c>
      <c r="K42" s="28">
        <f>'MOC-ancho'!AB42</f>
        <v>0</v>
      </c>
      <c r="L42" s="28">
        <f t="shared" ref="L42" si="8">+L43+L44</f>
        <v>55549.25</v>
      </c>
    </row>
    <row r="43" spans="1:13" x14ac:dyDescent="0.2">
      <c r="A43" s="9" t="s">
        <v>12</v>
      </c>
      <c r="B43" s="5"/>
      <c r="C43" s="6"/>
      <c r="D43" s="28">
        <f>'MOC-berth'!AP43</f>
        <v>18633.883333335398</v>
      </c>
      <c r="E43" s="28">
        <f>'MOC-berth'!AQ43</f>
        <v>236.33333333348855</v>
      </c>
      <c r="F43" s="28">
        <f>'MOC-berth'!AR43</f>
        <v>3413.5999999998603</v>
      </c>
      <c r="G43" s="28">
        <f>'MOC-berth'!AS43</f>
        <v>27305.099999998696</v>
      </c>
      <c r="H43" s="28">
        <f>'MOC-ancho'!Y43</f>
        <v>0</v>
      </c>
      <c r="I43" s="28">
        <f>'MOC-ancho'!Z43</f>
        <v>0</v>
      </c>
      <c r="J43" s="28">
        <f>'MOC-ancho'!AA43</f>
        <v>0</v>
      </c>
      <c r="K43" s="28">
        <f>'MOC-ancho'!AB43</f>
        <v>0</v>
      </c>
      <c r="L43" s="28">
        <f>SUM(D43:K43)</f>
        <v>49588.916666667443</v>
      </c>
    </row>
    <row r="44" spans="1:13" x14ac:dyDescent="0.2">
      <c r="A44" s="9" t="s">
        <v>13</v>
      </c>
      <c r="B44" s="5"/>
      <c r="C44" s="6"/>
      <c r="D44" s="28">
        <f>'MOC-berth'!AP44</f>
        <v>5240.9833333329298</v>
      </c>
      <c r="E44" s="28">
        <f>'MOC-berth'!AQ44</f>
        <v>0</v>
      </c>
      <c r="F44" s="28">
        <f>'MOC-berth'!AR44</f>
        <v>0</v>
      </c>
      <c r="G44" s="28">
        <f>'MOC-berth'!AS44</f>
        <v>719.34999999962747</v>
      </c>
      <c r="H44" s="28">
        <f>'MOC-ancho'!Y44</f>
        <v>0</v>
      </c>
      <c r="I44" s="28">
        <f>'MOC-ancho'!Z44</f>
        <v>0</v>
      </c>
      <c r="J44" s="28">
        <f>'MOC-ancho'!AA44</f>
        <v>0</v>
      </c>
      <c r="K44" s="28">
        <f>'MOC-ancho'!AB44</f>
        <v>0</v>
      </c>
      <c r="L44" s="28">
        <f>SUM(D44:K44)</f>
        <v>5960.3333333325572</v>
      </c>
    </row>
    <row r="45" spans="1:13" x14ac:dyDescent="0.2">
      <c r="A45" s="9"/>
      <c r="B45" s="5"/>
      <c r="C45" s="6"/>
      <c r="D45" s="28"/>
      <c r="E45" s="28"/>
      <c r="F45" s="28"/>
      <c r="G45" s="28"/>
      <c r="H45" s="28"/>
      <c r="I45" s="28"/>
      <c r="J45" s="28"/>
      <c r="K45" s="28"/>
      <c r="L45" s="28"/>
    </row>
    <row r="46" spans="1:13" x14ac:dyDescent="0.2">
      <c r="A46" s="9" t="s">
        <v>22</v>
      </c>
      <c r="B46" s="5"/>
      <c r="C46" s="6"/>
      <c r="D46" s="28">
        <f>'MOC-berth'!AP46</f>
        <v>90907.216666680062</v>
      </c>
      <c r="E46" s="28">
        <f>'MOC-berth'!AQ46</f>
        <v>106851.88333332632</v>
      </c>
      <c r="F46" s="28">
        <f>'MOC-berth'!AR46</f>
        <v>19525.58333333768</v>
      </c>
      <c r="G46" s="28">
        <f>'MOC-berth'!AS46</f>
        <v>122464.03333333484</v>
      </c>
      <c r="H46" s="28">
        <f>'MOC-ancho'!Y46</f>
        <v>519.13333333353512</v>
      </c>
      <c r="I46" s="28">
        <f>'MOC-ancho'!Z46</f>
        <v>10.466666666558012</v>
      </c>
      <c r="J46" s="28">
        <f>'MOC-ancho'!AA46</f>
        <v>855.30000000004657</v>
      </c>
      <c r="K46" s="28">
        <f>'MOC-ancho'!AB46</f>
        <v>8434.1666666665114</v>
      </c>
      <c r="L46" s="28">
        <f t="shared" ref="L46" si="9">+L47+L48</f>
        <v>349567.78333334555</v>
      </c>
      <c r="M46" s="26"/>
    </row>
    <row r="47" spans="1:13" x14ac:dyDescent="0.2">
      <c r="A47" s="9" t="s">
        <v>12</v>
      </c>
      <c r="B47" s="5"/>
      <c r="C47" s="6"/>
      <c r="D47" s="28">
        <f>'MOC-berth'!AP47</f>
        <v>66057.850000012666</v>
      </c>
      <c r="E47" s="28">
        <f>'MOC-berth'!AQ47</f>
        <v>106851.88333332632</v>
      </c>
      <c r="F47" s="28">
        <f>'MOC-berth'!AR47</f>
        <v>19484.250000004424</v>
      </c>
      <c r="G47" s="28">
        <f>'MOC-berth'!AS47</f>
        <v>106637.30000000098</v>
      </c>
      <c r="H47" s="28">
        <f>'MOC-ancho'!Y47</f>
        <v>423.23333333339542</v>
      </c>
      <c r="I47" s="28">
        <f>'MOC-ancho'!Z47</f>
        <v>0</v>
      </c>
      <c r="J47" s="28">
        <f>'MOC-ancho'!AA47</f>
        <v>855.30000000004657</v>
      </c>
      <c r="K47" s="28">
        <f>'MOC-ancho'!AB47</f>
        <v>7339.3333333330229</v>
      </c>
      <c r="L47" s="28">
        <f>SUM(D47:K47)</f>
        <v>307649.15000001085</v>
      </c>
      <c r="M47" s="26"/>
    </row>
    <row r="48" spans="1:13" x14ac:dyDescent="0.2">
      <c r="A48" s="9" t="s">
        <v>13</v>
      </c>
      <c r="B48" s="5"/>
      <c r="C48" s="6"/>
      <c r="D48" s="28">
        <f>'MOC-berth'!AP48</f>
        <v>24849.366666667396</v>
      </c>
      <c r="E48" s="28">
        <f>'MOC-berth'!AQ48</f>
        <v>0</v>
      </c>
      <c r="F48" s="28">
        <f>'MOC-berth'!AR48</f>
        <v>41.333333333255723</v>
      </c>
      <c r="G48" s="28">
        <f>'MOC-berth'!AS48</f>
        <v>15826.733333333861</v>
      </c>
      <c r="H48" s="28">
        <f>'MOC-ancho'!Y48</f>
        <v>95.900000000139698</v>
      </c>
      <c r="I48" s="28">
        <f>'MOC-ancho'!Z48</f>
        <v>10.466666666558012</v>
      </c>
      <c r="J48" s="28">
        <f>'MOC-ancho'!AA48</f>
        <v>0</v>
      </c>
      <c r="K48" s="28">
        <f>'MOC-ancho'!AB48</f>
        <v>1094.8333333334886</v>
      </c>
      <c r="L48" s="28">
        <f>SUM(D48:K48)</f>
        <v>41918.633333334699</v>
      </c>
    </row>
    <row r="49" spans="1:18" x14ac:dyDescent="0.2">
      <c r="A49" s="7"/>
      <c r="B49" s="8"/>
      <c r="C49" s="6"/>
      <c r="D49" s="28"/>
      <c r="E49" s="28"/>
      <c r="F49" s="28"/>
      <c r="G49" s="28"/>
      <c r="H49" s="28"/>
      <c r="I49" s="28"/>
      <c r="J49" s="28"/>
      <c r="K49" s="28"/>
      <c r="L49" s="28"/>
    </row>
    <row r="50" spans="1:18" x14ac:dyDescent="0.2">
      <c r="A50" s="9" t="s">
        <v>23</v>
      </c>
      <c r="B50" s="5"/>
      <c r="C50" s="6"/>
      <c r="D50" s="28">
        <f>'MOC-berth'!AP50</f>
        <v>63785.471666680067</v>
      </c>
      <c r="E50" s="28">
        <f>'MOC-berth'!AQ50</f>
        <v>26116.826999992991</v>
      </c>
      <c r="F50" s="28">
        <f>'MOC-berth'!AR50</f>
        <v>13915.300000004347</v>
      </c>
      <c r="G50" s="28">
        <f>'MOC-berth'!AS50</f>
        <v>122464.03333333484</v>
      </c>
      <c r="H50" s="28">
        <f>'MOC-ancho'!Y50</f>
        <v>519.13333333353512</v>
      </c>
      <c r="I50" s="28">
        <f>'MOC-ancho'!Z50</f>
        <v>10.466666666558012</v>
      </c>
      <c r="J50" s="28">
        <f>'MOC-ancho'!AA50</f>
        <v>855.30000000004657</v>
      </c>
      <c r="K50" s="28">
        <f>'MOC-ancho'!AB50</f>
        <v>8434.1666666665114</v>
      </c>
      <c r="L50" s="28">
        <f t="shared" ref="L50" si="10">+L51+L52</f>
        <v>236100.69866667892</v>
      </c>
    </row>
    <row r="51" spans="1:18" x14ac:dyDescent="0.2">
      <c r="A51" s="9" t="s">
        <v>12</v>
      </c>
      <c r="B51" s="5"/>
      <c r="C51" s="6"/>
      <c r="D51" s="28">
        <f>'MOC-berth'!AP51</f>
        <v>47941.405000012674</v>
      </c>
      <c r="E51" s="28">
        <f>'MOC-berth'!AQ51</f>
        <v>26116.826999992991</v>
      </c>
      <c r="F51" s="28">
        <f>'MOC-berth'!AR51</f>
        <v>13873.966666671091</v>
      </c>
      <c r="G51" s="28">
        <f>'MOC-berth'!AS51</f>
        <v>106637.30000000098</v>
      </c>
      <c r="H51" s="28">
        <f>'MOC-ancho'!Y51</f>
        <v>423.23333333339542</v>
      </c>
      <c r="I51" s="28">
        <f>'MOC-ancho'!Z51</f>
        <v>0</v>
      </c>
      <c r="J51" s="28">
        <f>'MOC-ancho'!AA51</f>
        <v>855.30000000004657</v>
      </c>
      <c r="K51" s="28">
        <f>'MOC-ancho'!AB51</f>
        <v>7339.3333333330229</v>
      </c>
      <c r="L51" s="28">
        <f>SUM(D51:K51)</f>
        <v>203187.36533334421</v>
      </c>
    </row>
    <row r="52" spans="1:18" x14ac:dyDescent="0.2">
      <c r="A52" s="9" t="s">
        <v>13</v>
      </c>
      <c r="B52" s="5"/>
      <c r="C52" s="6"/>
      <c r="D52" s="28">
        <f>'MOC-berth'!AP52</f>
        <v>15844.066666667395</v>
      </c>
      <c r="E52" s="28">
        <f>'MOC-berth'!AQ52</f>
        <v>0</v>
      </c>
      <c r="F52" s="28">
        <f>'MOC-berth'!AR52</f>
        <v>41.333333333255723</v>
      </c>
      <c r="G52" s="28">
        <f>'MOC-berth'!AS52</f>
        <v>15826.733333333861</v>
      </c>
      <c r="H52" s="28">
        <f>'MOC-ancho'!Y52</f>
        <v>95.900000000139698</v>
      </c>
      <c r="I52" s="28">
        <f>'MOC-ancho'!Z52</f>
        <v>10.466666666558012</v>
      </c>
      <c r="J52" s="28">
        <f>'MOC-ancho'!AA52</f>
        <v>0</v>
      </c>
      <c r="K52" s="28">
        <f>'MOC-ancho'!AB52</f>
        <v>1094.8333333334886</v>
      </c>
      <c r="L52" s="28">
        <f>SUM(D52:K52)</f>
        <v>32913.333333334696</v>
      </c>
    </row>
    <row r="53" spans="1:18" x14ac:dyDescent="0.2">
      <c r="A53" s="7"/>
      <c r="B53" s="8"/>
      <c r="C53" s="6"/>
      <c r="D53" s="28"/>
      <c r="E53" s="28"/>
      <c r="F53" s="28"/>
      <c r="G53" s="28"/>
      <c r="H53" s="28"/>
      <c r="I53" s="28"/>
      <c r="J53" s="28"/>
      <c r="K53" s="28"/>
      <c r="L53" s="28"/>
    </row>
    <row r="54" spans="1:18" x14ac:dyDescent="0.2">
      <c r="A54" s="9" t="s">
        <v>24</v>
      </c>
      <c r="B54" s="5"/>
      <c r="C54" s="6"/>
      <c r="D54" s="28">
        <f>'MOC-berth'!AP54</f>
        <v>114782.08333334839</v>
      </c>
      <c r="E54" s="28">
        <f>'MOC-berth'!AQ54</f>
        <v>107088.21666665981</v>
      </c>
      <c r="F54" s="28">
        <f>'MOC-berth'!AR54</f>
        <v>22939.18333333754</v>
      </c>
      <c r="G54" s="28">
        <f>'MOC-berth'!AS54</f>
        <v>150488.48333333316</v>
      </c>
      <c r="H54" s="28">
        <f>'MOC-ancho'!Y54</f>
        <v>519.13333333353512</v>
      </c>
      <c r="I54" s="28">
        <f>'MOC-ancho'!Z54</f>
        <v>10.466666666558012</v>
      </c>
      <c r="J54" s="28">
        <f>'MOC-ancho'!AA54</f>
        <v>855.30000000004657</v>
      </c>
      <c r="K54" s="28">
        <f>'MOC-ancho'!AB54</f>
        <v>8434.1666666665114</v>
      </c>
      <c r="L54" s="28">
        <f>+L55+L56</f>
        <v>405117.03333334555</v>
      </c>
    </row>
    <row r="55" spans="1:18" x14ac:dyDescent="0.2">
      <c r="A55" s="9" t="s">
        <v>12</v>
      </c>
      <c r="B55" s="5"/>
      <c r="C55" s="6"/>
      <c r="D55" s="28">
        <f>'MOC-berth'!AP55</f>
        <v>84691.733333348064</v>
      </c>
      <c r="E55" s="28">
        <f>'MOC-berth'!AQ55</f>
        <v>107088.21666665981</v>
      </c>
      <c r="F55" s="28">
        <f>'MOC-berth'!AR55</f>
        <v>22897.850000004284</v>
      </c>
      <c r="G55" s="28">
        <f>'MOC-berth'!AS55</f>
        <v>133942.39999999967</v>
      </c>
      <c r="H55" s="28">
        <f>'MOC-ancho'!Y55</f>
        <v>423.23333333339542</v>
      </c>
      <c r="I55" s="28">
        <f>'MOC-ancho'!Z55</f>
        <v>0</v>
      </c>
      <c r="J55" s="28">
        <f>'MOC-ancho'!AA55</f>
        <v>855.30000000004657</v>
      </c>
      <c r="K55" s="28">
        <f>'MOC-ancho'!AB55</f>
        <v>7339.3333333330229</v>
      </c>
      <c r="L55" s="28">
        <f>SUM(D55:K55)</f>
        <v>357238.06666667829</v>
      </c>
    </row>
    <row r="56" spans="1:18" x14ac:dyDescent="0.2">
      <c r="A56" s="9" t="s">
        <v>13</v>
      </c>
      <c r="B56" s="5"/>
      <c r="C56" s="6"/>
      <c r="D56" s="28">
        <f>'MOC-berth'!AP56</f>
        <v>30090.350000000326</v>
      </c>
      <c r="E56" s="28">
        <f>'MOC-berth'!AQ56</f>
        <v>0</v>
      </c>
      <c r="F56" s="28">
        <f>'MOC-berth'!AR56</f>
        <v>41.333333333255723</v>
      </c>
      <c r="G56" s="28">
        <f>'MOC-berth'!AS56</f>
        <v>16546.083333333489</v>
      </c>
      <c r="H56" s="28">
        <f>'MOC-ancho'!Y56</f>
        <v>95.900000000139698</v>
      </c>
      <c r="I56" s="28">
        <f>'MOC-ancho'!Z56</f>
        <v>10.466666666558012</v>
      </c>
      <c r="J56" s="28">
        <f>'MOC-ancho'!AA56</f>
        <v>0</v>
      </c>
      <c r="K56" s="28">
        <f>'MOC-ancho'!AB56</f>
        <v>1094.8333333334886</v>
      </c>
      <c r="L56" s="28">
        <f>SUM(D56:K56)</f>
        <v>47878.966666667257</v>
      </c>
    </row>
    <row r="57" spans="1:18" x14ac:dyDescent="0.2">
      <c r="A57" s="10"/>
      <c r="B57" s="11"/>
      <c r="C57" s="12"/>
      <c r="D57" s="29"/>
      <c r="E57" s="29"/>
      <c r="F57" s="29"/>
      <c r="G57" s="29"/>
      <c r="H57" s="29"/>
      <c r="I57" s="29"/>
      <c r="J57" s="29"/>
      <c r="K57" s="29"/>
      <c r="L57" s="29"/>
    </row>
    <row r="58" spans="1:18" ht="15.75" x14ac:dyDescent="0.25">
      <c r="A58" s="13" t="s">
        <v>25</v>
      </c>
      <c r="B58" s="14"/>
      <c r="C58" s="15"/>
      <c r="D58" s="27"/>
      <c r="E58" s="27"/>
      <c r="F58" s="27"/>
      <c r="G58" s="27"/>
      <c r="H58" s="27"/>
      <c r="I58" s="27"/>
      <c r="J58" s="27"/>
      <c r="K58" s="27"/>
      <c r="L58" s="27"/>
      <c r="N58" s="55"/>
      <c r="O58" s="55"/>
      <c r="P58" s="55"/>
      <c r="Q58" s="55"/>
      <c r="R58" s="55"/>
    </row>
    <row r="59" spans="1:18" ht="15.75" x14ac:dyDescent="0.25">
      <c r="A59" s="7"/>
      <c r="B59" s="8"/>
      <c r="C59" s="6"/>
      <c r="D59" s="28"/>
      <c r="E59" s="28"/>
      <c r="F59" s="28"/>
      <c r="G59" s="28"/>
      <c r="H59" s="28"/>
      <c r="I59" s="28"/>
      <c r="J59" s="28"/>
      <c r="K59" s="28"/>
      <c r="L59" s="28"/>
      <c r="N59" s="56"/>
      <c r="O59" s="56"/>
      <c r="P59" s="56"/>
      <c r="Q59" s="56"/>
      <c r="R59" s="56"/>
    </row>
    <row r="60" spans="1:18" ht="15.75" x14ac:dyDescent="0.25">
      <c r="A60" s="4" t="s">
        <v>26</v>
      </c>
      <c r="B60" s="16"/>
      <c r="C60" s="17"/>
      <c r="D60" s="28">
        <f>'MOC-berth'!AP60</f>
        <v>7228640.8339999998</v>
      </c>
      <c r="E60" s="28">
        <f>'MOC-berth'!AQ60</f>
        <v>14772.05</v>
      </c>
      <c r="F60" s="28">
        <f>'MOC-berth'!AR60</f>
        <v>75782.260000000009</v>
      </c>
      <c r="G60" s="28">
        <f>'MOC-berth'!AS60</f>
        <v>2034258.7919999999</v>
      </c>
      <c r="H60" s="28">
        <f>'MOC-ancho'!Y60</f>
        <v>0</v>
      </c>
      <c r="I60" s="28">
        <f>'MOC-ancho'!Z60</f>
        <v>0</v>
      </c>
      <c r="J60" s="28">
        <f>'MOC-ancho'!AA60</f>
        <v>680</v>
      </c>
      <c r="K60" s="28">
        <f>'MOC-ancho'!AB60</f>
        <v>187005.84700000001</v>
      </c>
      <c r="L60" s="28">
        <f t="shared" ref="L60" si="11">+L62+L80</f>
        <v>9541139.7829999998</v>
      </c>
      <c r="N60" s="57"/>
      <c r="O60" s="57"/>
      <c r="P60" s="57"/>
      <c r="Q60" s="57"/>
      <c r="R60" s="57"/>
    </row>
    <row r="61" spans="1:18" ht="15.75" x14ac:dyDescent="0.25">
      <c r="A61" s="7"/>
      <c r="B61" s="8"/>
      <c r="C61" s="6"/>
      <c r="D61" s="28"/>
      <c r="E61" s="28"/>
      <c r="F61" s="28"/>
      <c r="G61" s="28"/>
      <c r="H61" s="28"/>
      <c r="I61" s="28"/>
      <c r="J61" s="28"/>
      <c r="K61" s="28"/>
      <c r="L61" s="28"/>
      <c r="N61" s="56"/>
      <c r="O61" s="56"/>
      <c r="P61" s="56"/>
      <c r="Q61" s="56"/>
      <c r="R61" s="56"/>
    </row>
    <row r="62" spans="1:18" ht="15.75" x14ac:dyDescent="0.25">
      <c r="A62" s="4" t="s">
        <v>27</v>
      </c>
      <c r="B62" s="16"/>
      <c r="C62" s="17"/>
      <c r="D62" s="28">
        <f>'MOC-berth'!AP62</f>
        <v>5754966.4440000001</v>
      </c>
      <c r="E62" s="28">
        <f>'MOC-berth'!AQ62</f>
        <v>14772.05</v>
      </c>
      <c r="F62" s="28">
        <f>'MOC-berth'!AR62</f>
        <v>75782.260000000009</v>
      </c>
      <c r="G62" s="28">
        <f>'MOC-berth'!AS62</f>
        <v>756870.48499999999</v>
      </c>
      <c r="H62" s="28">
        <f>'MOC-ancho'!Y62</f>
        <v>0</v>
      </c>
      <c r="I62" s="28">
        <f>'MOC-ancho'!Z62</f>
        <v>0</v>
      </c>
      <c r="J62" s="28">
        <f>'MOC-ancho'!AA62</f>
        <v>680</v>
      </c>
      <c r="K62" s="28">
        <f>'MOC-ancho'!AB62</f>
        <v>48687.444000000003</v>
      </c>
      <c r="L62" s="28">
        <f t="shared" ref="L62" si="12">+L64+L72</f>
        <v>6651758.6830000002</v>
      </c>
      <c r="N62" s="57"/>
      <c r="O62" s="57"/>
      <c r="P62" s="57"/>
      <c r="Q62" s="57"/>
      <c r="R62" s="57"/>
    </row>
    <row r="63" spans="1:18" ht="15.75" x14ac:dyDescent="0.25">
      <c r="A63" s="7"/>
      <c r="B63" s="8"/>
      <c r="C63" s="6"/>
      <c r="D63" s="28"/>
      <c r="E63" s="28"/>
      <c r="F63" s="28"/>
      <c r="G63" s="28"/>
      <c r="H63" s="28"/>
      <c r="I63" s="28"/>
      <c r="J63" s="28"/>
      <c r="K63" s="28"/>
      <c r="L63" s="28"/>
      <c r="N63" s="56"/>
      <c r="O63" s="56"/>
      <c r="P63" s="56"/>
      <c r="Q63" s="56"/>
      <c r="R63" s="56"/>
    </row>
    <row r="64" spans="1:18" ht="15.75" x14ac:dyDescent="0.25">
      <c r="A64" s="4" t="s">
        <v>28</v>
      </c>
      <c r="B64" s="16"/>
      <c r="C64" s="17"/>
      <c r="D64" s="28">
        <f>'MOC-berth'!AP64</f>
        <v>3236747.5120000001</v>
      </c>
      <c r="E64" s="28">
        <f>'MOC-berth'!AQ64</f>
        <v>6255.84</v>
      </c>
      <c r="F64" s="28">
        <f>'MOC-berth'!AR64</f>
        <v>35051.760000000002</v>
      </c>
      <c r="G64" s="28">
        <f>'MOC-berth'!AS64</f>
        <v>381682.10399999999</v>
      </c>
      <c r="H64" s="28">
        <f>'MOC-ancho'!Y64</f>
        <v>0</v>
      </c>
      <c r="I64" s="28">
        <f>'MOC-ancho'!Z64</f>
        <v>0</v>
      </c>
      <c r="J64" s="28">
        <f>'MOC-ancho'!AA64</f>
        <v>680</v>
      </c>
      <c r="K64" s="28">
        <f>'MOC-ancho'!AB64</f>
        <v>41568.596000000005</v>
      </c>
      <c r="L64" s="28">
        <f t="shared" ref="L64" si="13">SUM(L65:L70)</f>
        <v>3701985.8119999999</v>
      </c>
      <c r="N64" s="56"/>
      <c r="O64" s="56"/>
      <c r="P64" s="56"/>
      <c r="Q64" s="56"/>
      <c r="R64" s="56"/>
    </row>
    <row r="65" spans="1:18" ht="15.75" x14ac:dyDescent="0.25">
      <c r="A65" s="9" t="s">
        <v>29</v>
      </c>
      <c r="B65" s="5"/>
      <c r="C65" s="6"/>
      <c r="D65" s="28">
        <f>'MOC-berth'!AP65</f>
        <v>515661.50200000004</v>
      </c>
      <c r="E65" s="28">
        <f>'MOC-berth'!AQ65</f>
        <v>6255.84</v>
      </c>
      <c r="F65" s="28">
        <f>'MOC-berth'!AR65</f>
        <v>28601.760000000002</v>
      </c>
      <c r="G65" s="28">
        <f>'MOC-berth'!AS65</f>
        <v>50121.067000000003</v>
      </c>
      <c r="H65" s="28">
        <f>'MOC-ancho'!Y65</f>
        <v>0</v>
      </c>
      <c r="I65" s="28">
        <f>'MOC-ancho'!Z65</f>
        <v>0</v>
      </c>
      <c r="J65" s="28">
        <f>'MOC-ancho'!AA65</f>
        <v>0</v>
      </c>
      <c r="K65" s="28">
        <f>'MOC-ancho'!AB65</f>
        <v>0</v>
      </c>
      <c r="L65" s="28">
        <f>SUM(D65:K65)</f>
        <v>600640.16900000011</v>
      </c>
      <c r="N65" s="56"/>
      <c r="O65" s="56"/>
      <c r="P65" s="56"/>
      <c r="Q65" s="56"/>
      <c r="R65" s="56"/>
    </row>
    <row r="66" spans="1:18" ht="15.75" x14ac:dyDescent="0.25">
      <c r="A66" s="9" t="s">
        <v>30</v>
      </c>
      <c r="B66" s="5"/>
      <c r="C66" s="6"/>
      <c r="D66" s="28">
        <f>'MOC-berth'!AP66</f>
        <v>116393.41</v>
      </c>
      <c r="E66" s="28">
        <f>'MOC-berth'!AQ66</f>
        <v>0</v>
      </c>
      <c r="F66" s="28">
        <f>'MOC-berth'!AR66</f>
        <v>1250</v>
      </c>
      <c r="G66" s="28">
        <f>'MOC-berth'!AS66</f>
        <v>31868.786</v>
      </c>
      <c r="H66" s="28">
        <f>'MOC-ancho'!Y66</f>
        <v>0</v>
      </c>
      <c r="I66" s="28">
        <f>'MOC-ancho'!Z66</f>
        <v>0</v>
      </c>
      <c r="J66" s="28">
        <f>'MOC-ancho'!AA66</f>
        <v>680</v>
      </c>
      <c r="K66" s="28">
        <f>'MOC-ancho'!AB66</f>
        <v>37775.196000000004</v>
      </c>
      <c r="L66" s="28">
        <f t="shared" ref="L66:L70" si="14">SUM(D66:K66)</f>
        <v>187967.39199999999</v>
      </c>
      <c r="N66" s="57"/>
      <c r="O66" s="57"/>
      <c r="P66" s="57"/>
      <c r="Q66" s="57"/>
      <c r="R66" s="57"/>
    </row>
    <row r="67" spans="1:18" ht="15.75" x14ac:dyDescent="0.25">
      <c r="A67" s="9" t="s">
        <v>31</v>
      </c>
      <c r="B67" s="5"/>
      <c r="C67" s="6"/>
      <c r="D67" s="28">
        <f>'MOC-berth'!AP67</f>
        <v>3294.45</v>
      </c>
      <c r="E67" s="28">
        <f>'MOC-berth'!AQ67</f>
        <v>0</v>
      </c>
      <c r="F67" s="28">
        <f>'MOC-berth'!AR67</f>
        <v>5200</v>
      </c>
      <c r="G67" s="28">
        <f>'MOC-berth'!AS67</f>
        <v>289702.25099999999</v>
      </c>
      <c r="H67" s="28">
        <f>'MOC-ancho'!Y67</f>
        <v>0</v>
      </c>
      <c r="I67" s="28">
        <f>'MOC-ancho'!Z67</f>
        <v>0</v>
      </c>
      <c r="J67" s="28">
        <f>'MOC-ancho'!AA67</f>
        <v>0</v>
      </c>
      <c r="K67" s="28">
        <f>'MOC-ancho'!AB67</f>
        <v>3793.4</v>
      </c>
      <c r="L67" s="28">
        <f t="shared" si="14"/>
        <v>301990.10100000002</v>
      </c>
      <c r="N67" s="56"/>
      <c r="O67" s="56"/>
      <c r="P67" s="56"/>
      <c r="Q67" s="56"/>
      <c r="R67" s="56"/>
    </row>
    <row r="68" spans="1:18" ht="15.75" x14ac:dyDescent="0.25">
      <c r="A68" s="9" t="s">
        <v>32</v>
      </c>
      <c r="B68" s="5"/>
      <c r="C68" s="6"/>
      <c r="D68" s="28">
        <f>'MOC-berth'!AP68</f>
        <v>2601398.15</v>
      </c>
      <c r="E68" s="28">
        <f>'MOC-berth'!AQ68</f>
        <v>0</v>
      </c>
      <c r="F68" s="28">
        <f>'MOC-berth'!AR68</f>
        <v>0</v>
      </c>
      <c r="G68" s="28">
        <f>'MOC-berth'!AS68</f>
        <v>9990</v>
      </c>
      <c r="H68" s="28">
        <f>'MOC-ancho'!Y68</f>
        <v>0</v>
      </c>
      <c r="I68" s="28">
        <f>'MOC-ancho'!Z68</f>
        <v>0</v>
      </c>
      <c r="J68" s="28">
        <f>'MOC-ancho'!AA68</f>
        <v>0</v>
      </c>
      <c r="K68" s="28">
        <f>'MOC-ancho'!AB68</f>
        <v>0</v>
      </c>
      <c r="L68" s="28">
        <f t="shared" si="14"/>
        <v>2611388.15</v>
      </c>
      <c r="N68" s="56"/>
      <c r="O68" s="56"/>
      <c r="P68" s="56"/>
      <c r="Q68" s="56"/>
      <c r="R68" s="56"/>
    </row>
    <row r="69" spans="1:18" ht="15.75" x14ac:dyDescent="0.25">
      <c r="A69" s="9" t="s">
        <v>33</v>
      </c>
      <c r="B69" s="5"/>
      <c r="C69" s="6"/>
      <c r="D69" s="28">
        <f>'MOC-berth'!AP69</f>
        <v>0</v>
      </c>
      <c r="E69" s="28">
        <f>'MOC-berth'!AQ69</f>
        <v>0</v>
      </c>
      <c r="F69" s="28">
        <f>'MOC-berth'!AR69</f>
        <v>0</v>
      </c>
      <c r="G69" s="28">
        <f>'MOC-berth'!AS69</f>
        <v>0</v>
      </c>
      <c r="H69" s="28">
        <f>'MOC-ancho'!Y69</f>
        <v>0</v>
      </c>
      <c r="I69" s="28">
        <f>'MOC-ancho'!Z69</f>
        <v>0</v>
      </c>
      <c r="J69" s="28">
        <f>'MOC-ancho'!AA69</f>
        <v>0</v>
      </c>
      <c r="K69" s="28">
        <f>'MOC-ancho'!AB69</f>
        <v>0</v>
      </c>
      <c r="L69" s="28">
        <f t="shared" si="14"/>
        <v>0</v>
      </c>
      <c r="N69" s="56"/>
      <c r="O69" s="56"/>
      <c r="P69" s="56"/>
      <c r="Q69" s="56"/>
      <c r="R69" s="56"/>
    </row>
    <row r="70" spans="1:18" ht="15.75" x14ac:dyDescent="0.25">
      <c r="A70" s="9" t="s">
        <v>34</v>
      </c>
      <c r="B70" s="5"/>
      <c r="C70" s="6"/>
      <c r="D70" s="28">
        <f>'MOC-berth'!AP70</f>
        <v>0</v>
      </c>
      <c r="E70" s="28">
        <f>'MOC-berth'!AQ70</f>
        <v>0</v>
      </c>
      <c r="F70" s="28">
        <f>'MOC-berth'!AR70</f>
        <v>0</v>
      </c>
      <c r="G70" s="28">
        <f>'MOC-berth'!AS70</f>
        <v>0</v>
      </c>
      <c r="H70" s="28">
        <f>'MOC-ancho'!Y70</f>
        <v>0</v>
      </c>
      <c r="I70" s="28">
        <f>'MOC-ancho'!Z70</f>
        <v>0</v>
      </c>
      <c r="J70" s="28">
        <f>'MOC-ancho'!AA70</f>
        <v>0</v>
      </c>
      <c r="K70" s="28">
        <f>'MOC-ancho'!AB70</f>
        <v>0</v>
      </c>
      <c r="L70" s="28">
        <f t="shared" si="14"/>
        <v>0</v>
      </c>
      <c r="N70" s="57"/>
      <c r="O70" s="57"/>
      <c r="P70" s="57"/>
      <c r="Q70" s="57"/>
      <c r="R70" s="57"/>
    </row>
    <row r="71" spans="1:18" ht="15.75" x14ac:dyDescent="0.25">
      <c r="A71" s="7"/>
      <c r="B71" s="8"/>
      <c r="C71" s="6"/>
      <c r="D71" s="28"/>
      <c r="E71" s="28"/>
      <c r="F71" s="28"/>
      <c r="G71" s="28"/>
      <c r="H71" s="28"/>
      <c r="I71" s="28"/>
      <c r="J71" s="28"/>
      <c r="K71" s="28"/>
      <c r="L71" s="28"/>
      <c r="N71" s="56"/>
      <c r="O71" s="56"/>
      <c r="P71" s="56"/>
      <c r="Q71" s="56"/>
      <c r="R71" s="56"/>
    </row>
    <row r="72" spans="1:18" ht="15.75" x14ac:dyDescent="0.25">
      <c r="A72" s="4" t="s">
        <v>35</v>
      </c>
      <c r="B72" s="16"/>
      <c r="C72" s="17"/>
      <c r="D72" s="28">
        <f>'MOC-berth'!AP72</f>
        <v>2518218.932</v>
      </c>
      <c r="E72" s="28">
        <f>'MOC-berth'!AQ72</f>
        <v>8516.2099999999991</v>
      </c>
      <c r="F72" s="28">
        <f>'MOC-berth'!AR72</f>
        <v>40730.5</v>
      </c>
      <c r="G72" s="28">
        <f>'MOC-berth'!AS72</f>
        <v>375188.38099999999</v>
      </c>
      <c r="H72" s="28">
        <f>'MOC-ancho'!Y72</f>
        <v>0</v>
      </c>
      <c r="I72" s="28">
        <f>'MOC-ancho'!Z72</f>
        <v>0</v>
      </c>
      <c r="J72" s="28">
        <f>'MOC-ancho'!AA72</f>
        <v>0</v>
      </c>
      <c r="K72" s="28">
        <f>'MOC-ancho'!AB72</f>
        <v>7118.8480000000009</v>
      </c>
      <c r="L72" s="28">
        <f t="shared" ref="L72" si="15">SUM(L73:L78)</f>
        <v>2949772.8710000003</v>
      </c>
      <c r="N72" s="56"/>
      <c r="O72" s="56"/>
      <c r="P72" s="56"/>
      <c r="Q72" s="56"/>
      <c r="R72" s="56"/>
    </row>
    <row r="73" spans="1:18" ht="15.75" x14ac:dyDescent="0.25">
      <c r="A73" s="9" t="s">
        <v>29</v>
      </c>
      <c r="B73" s="5"/>
      <c r="C73" s="6"/>
      <c r="D73" s="28">
        <f>'MOC-berth'!AP73</f>
        <v>354507.38900000002</v>
      </c>
      <c r="E73" s="28">
        <f>'MOC-berth'!AQ73</f>
        <v>8516.2099999999991</v>
      </c>
      <c r="F73" s="28">
        <f>'MOC-berth'!AR73</f>
        <v>12349.72</v>
      </c>
      <c r="G73" s="28">
        <f>'MOC-berth'!AS73</f>
        <v>316699.17699999997</v>
      </c>
      <c r="H73" s="28">
        <f>'MOC-ancho'!Y73</f>
        <v>0</v>
      </c>
      <c r="I73" s="28">
        <f>'MOC-ancho'!Z73</f>
        <v>0</v>
      </c>
      <c r="J73" s="28">
        <f>'MOC-ancho'!AA73</f>
        <v>0</v>
      </c>
      <c r="K73" s="28">
        <f>'MOC-ancho'!AB73</f>
        <v>50</v>
      </c>
      <c r="L73" s="28">
        <f>SUM(D73:K73)</f>
        <v>692122.49600000004</v>
      </c>
      <c r="N73" s="56"/>
      <c r="O73" s="56"/>
      <c r="P73" s="56"/>
      <c r="Q73" s="56"/>
      <c r="R73" s="56"/>
    </row>
    <row r="74" spans="1:18" ht="15.75" x14ac:dyDescent="0.25">
      <c r="A74" s="9" t="s">
        <v>30</v>
      </c>
      <c r="B74" s="5"/>
      <c r="C74" s="6"/>
      <c r="D74" s="28">
        <f>'MOC-berth'!AP74</f>
        <v>526756.54299999995</v>
      </c>
      <c r="E74" s="28">
        <f>'MOC-berth'!AQ74</f>
        <v>0</v>
      </c>
      <c r="F74" s="28">
        <f>'MOC-berth'!AR74</f>
        <v>7920</v>
      </c>
      <c r="G74" s="28">
        <f>'MOC-berth'!AS74</f>
        <v>21045.764999999999</v>
      </c>
      <c r="H74" s="28">
        <f>'MOC-ancho'!Y74</f>
        <v>0</v>
      </c>
      <c r="I74" s="28">
        <f>'MOC-ancho'!Z74</f>
        <v>0</v>
      </c>
      <c r="J74" s="28">
        <f>'MOC-ancho'!AA74</f>
        <v>0</v>
      </c>
      <c r="K74" s="28">
        <f>'MOC-ancho'!AB74</f>
        <v>7068.8480000000009</v>
      </c>
      <c r="L74" s="28">
        <f t="shared" ref="L74:L78" si="16">SUM(D74:K74)</f>
        <v>562791.15599999996</v>
      </c>
      <c r="N74" s="57"/>
      <c r="O74" s="57"/>
      <c r="P74" s="57"/>
      <c r="Q74" s="57"/>
      <c r="R74" s="57"/>
    </row>
    <row r="75" spans="1:18" ht="15.75" x14ac:dyDescent="0.25">
      <c r="A75" s="9" t="s">
        <v>31</v>
      </c>
      <c r="B75" s="5"/>
      <c r="C75" s="6"/>
      <c r="D75" s="28">
        <f>'MOC-berth'!AP75</f>
        <v>10250</v>
      </c>
      <c r="E75" s="28">
        <f>'MOC-berth'!AQ75</f>
        <v>0</v>
      </c>
      <c r="F75" s="28">
        <f>'MOC-berth'!AR75</f>
        <v>20460.78</v>
      </c>
      <c r="G75" s="28">
        <f>'MOC-berth'!AS75</f>
        <v>26571.438999999998</v>
      </c>
      <c r="H75" s="28">
        <f>'MOC-ancho'!Y75</f>
        <v>0</v>
      </c>
      <c r="I75" s="28">
        <f>'MOC-ancho'!Z75</f>
        <v>0</v>
      </c>
      <c r="J75" s="28">
        <f>'MOC-ancho'!AA75</f>
        <v>0</v>
      </c>
      <c r="K75" s="28">
        <f>'MOC-ancho'!AB75</f>
        <v>0</v>
      </c>
      <c r="L75" s="28">
        <f t="shared" si="16"/>
        <v>57282.218999999997</v>
      </c>
      <c r="N75" s="56"/>
      <c r="O75" s="56"/>
      <c r="P75" s="56"/>
      <c r="Q75" s="56"/>
      <c r="R75" s="56"/>
    </row>
    <row r="76" spans="1:18" ht="15.75" x14ac:dyDescent="0.25">
      <c r="A76" s="9" t="s">
        <v>36</v>
      </c>
      <c r="B76" s="5"/>
      <c r="C76" s="6"/>
      <c r="D76" s="28">
        <f>'MOC-berth'!AP76</f>
        <v>1626705</v>
      </c>
      <c r="E76" s="28">
        <f>'MOC-berth'!AQ76</f>
        <v>0</v>
      </c>
      <c r="F76" s="28">
        <f>'MOC-berth'!AR76</f>
        <v>0</v>
      </c>
      <c r="G76" s="28">
        <f>'MOC-berth'!AS76</f>
        <v>10872</v>
      </c>
      <c r="H76" s="28">
        <f>'MOC-ancho'!Y76</f>
        <v>0</v>
      </c>
      <c r="I76" s="28">
        <f>'MOC-ancho'!Z76</f>
        <v>0</v>
      </c>
      <c r="J76" s="28">
        <f>'MOC-ancho'!AA76</f>
        <v>0</v>
      </c>
      <c r="K76" s="28">
        <f>'MOC-ancho'!AB76</f>
        <v>0</v>
      </c>
      <c r="L76" s="28">
        <f t="shared" si="16"/>
        <v>1637577</v>
      </c>
      <c r="N76" s="56"/>
      <c r="O76" s="56"/>
      <c r="P76" s="56"/>
      <c r="Q76" s="56"/>
      <c r="R76" s="56"/>
    </row>
    <row r="77" spans="1:18" x14ac:dyDescent="0.2">
      <c r="A77" s="9" t="s">
        <v>33</v>
      </c>
      <c r="B77" s="5"/>
      <c r="C77" s="6"/>
      <c r="D77" s="28">
        <f>'MOC-berth'!AP77</f>
        <v>0</v>
      </c>
      <c r="E77" s="28">
        <f>'MOC-berth'!AQ77</f>
        <v>0</v>
      </c>
      <c r="F77" s="28">
        <f>'MOC-berth'!AR77</f>
        <v>0</v>
      </c>
      <c r="G77" s="28">
        <f>'MOC-berth'!AS77</f>
        <v>0</v>
      </c>
      <c r="H77" s="28">
        <f>'MOC-ancho'!Y77</f>
        <v>0</v>
      </c>
      <c r="I77" s="28">
        <f>'MOC-ancho'!Z77</f>
        <v>0</v>
      </c>
      <c r="J77" s="28">
        <f>'MOC-ancho'!AA77</f>
        <v>0</v>
      </c>
      <c r="K77" s="28">
        <f>'MOC-ancho'!AB77</f>
        <v>0</v>
      </c>
      <c r="L77" s="28">
        <f t="shared" si="16"/>
        <v>0</v>
      </c>
    </row>
    <row r="78" spans="1:18" x14ac:dyDescent="0.2">
      <c r="A78" s="9" t="s">
        <v>37</v>
      </c>
      <c r="B78" s="5"/>
      <c r="C78" s="6"/>
      <c r="D78" s="28">
        <f>'MOC-berth'!AP78</f>
        <v>0</v>
      </c>
      <c r="E78" s="28">
        <f>'MOC-berth'!AQ78</f>
        <v>0</v>
      </c>
      <c r="F78" s="28">
        <f>'MOC-berth'!AR78</f>
        <v>0</v>
      </c>
      <c r="G78" s="28">
        <f>'MOC-berth'!AS78</f>
        <v>0</v>
      </c>
      <c r="H78" s="28">
        <f>'MOC-ancho'!Y78</f>
        <v>0</v>
      </c>
      <c r="I78" s="28">
        <f>'MOC-ancho'!Z78</f>
        <v>0</v>
      </c>
      <c r="J78" s="28">
        <f>'MOC-ancho'!AA78</f>
        <v>0</v>
      </c>
      <c r="K78" s="28">
        <f>'MOC-ancho'!AB78</f>
        <v>0</v>
      </c>
      <c r="L78" s="28">
        <f t="shared" si="16"/>
        <v>0</v>
      </c>
    </row>
    <row r="79" spans="1:18" x14ac:dyDescent="0.2">
      <c r="A79" s="9"/>
      <c r="B79" s="5"/>
      <c r="C79" s="6"/>
      <c r="D79" s="28"/>
      <c r="E79" s="28"/>
      <c r="F79" s="28"/>
      <c r="G79" s="28"/>
      <c r="H79" s="28"/>
      <c r="I79" s="28"/>
      <c r="J79" s="28"/>
      <c r="K79" s="28"/>
      <c r="L79" s="28"/>
    </row>
    <row r="80" spans="1:18" ht="15.75" x14ac:dyDescent="0.25">
      <c r="A80" s="18" t="s">
        <v>38</v>
      </c>
      <c r="B80" s="19"/>
      <c r="C80" s="20"/>
      <c r="D80" s="28">
        <f>'MOC-berth'!AP80</f>
        <v>1473674.39</v>
      </c>
      <c r="E80" s="28">
        <f>'MOC-berth'!AQ80</f>
        <v>0</v>
      </c>
      <c r="F80" s="28">
        <f>'MOC-berth'!AR80</f>
        <v>0</v>
      </c>
      <c r="G80" s="28">
        <f>'MOC-berth'!AS80</f>
        <v>1277388.307</v>
      </c>
      <c r="H80" s="28">
        <f>'MOC-ancho'!Y80</f>
        <v>0</v>
      </c>
      <c r="I80" s="28">
        <f>'MOC-ancho'!Z80</f>
        <v>0</v>
      </c>
      <c r="J80" s="28">
        <f>'MOC-ancho'!AA80</f>
        <v>0</v>
      </c>
      <c r="K80" s="28">
        <f>'MOC-ancho'!AB80</f>
        <v>138318.40299999999</v>
      </c>
      <c r="L80" s="28">
        <f t="shared" ref="L80" si="17">+L82+L90</f>
        <v>2889381.1</v>
      </c>
    </row>
    <row r="81" spans="1:12" x14ac:dyDescent="0.2">
      <c r="A81" s="7"/>
      <c r="B81" s="8"/>
      <c r="C81" s="6"/>
      <c r="D81" s="28"/>
      <c r="E81" s="28"/>
      <c r="F81" s="28"/>
      <c r="G81" s="28"/>
      <c r="H81" s="28"/>
      <c r="I81" s="28"/>
      <c r="J81" s="28"/>
      <c r="K81" s="28"/>
      <c r="L81" s="28"/>
    </row>
    <row r="82" spans="1:12" ht="15.75" x14ac:dyDescent="0.25">
      <c r="A82" s="18" t="s">
        <v>39</v>
      </c>
      <c r="B82" s="19"/>
      <c r="C82" s="20"/>
      <c r="D82" s="28">
        <f>'MOC-berth'!AP82</f>
        <v>1466439.5899999999</v>
      </c>
      <c r="E82" s="28">
        <f>'MOC-berth'!AQ82</f>
        <v>0</v>
      </c>
      <c r="F82" s="28">
        <f>'MOC-berth'!AR82</f>
        <v>0</v>
      </c>
      <c r="G82" s="28">
        <f>'MOC-berth'!AS82</f>
        <v>1113209.17</v>
      </c>
      <c r="H82" s="28">
        <f>'MOC-ancho'!Y82</f>
        <v>0</v>
      </c>
      <c r="I82" s="28">
        <f>'MOC-ancho'!Z82</f>
        <v>0</v>
      </c>
      <c r="J82" s="28">
        <f>'MOC-ancho'!AA82</f>
        <v>0</v>
      </c>
      <c r="K82" s="28">
        <f>'MOC-ancho'!AB82</f>
        <v>138318.40299999999</v>
      </c>
      <c r="L82" s="28">
        <f t="shared" ref="L82" si="18">SUM(L83:L88)</f>
        <v>2717967.1630000002</v>
      </c>
    </row>
    <row r="83" spans="1:12" x14ac:dyDescent="0.2">
      <c r="A83" s="9" t="s">
        <v>29</v>
      </c>
      <c r="B83" s="5"/>
      <c r="C83" s="6"/>
      <c r="D83" s="28">
        <f>'MOC-berth'!AP83</f>
        <v>648162.88</v>
      </c>
      <c r="E83" s="28">
        <f>'MOC-berth'!AQ83</f>
        <v>0</v>
      </c>
      <c r="F83" s="28">
        <f>'MOC-berth'!AR83</f>
        <v>0</v>
      </c>
      <c r="G83" s="28">
        <f>'MOC-berth'!AS83</f>
        <v>61296.378000000004</v>
      </c>
      <c r="H83" s="28">
        <f>'MOC-ancho'!Y83</f>
        <v>0</v>
      </c>
      <c r="I83" s="28">
        <f>'MOC-ancho'!Z83</f>
        <v>0</v>
      </c>
      <c r="J83" s="28">
        <f>'MOC-ancho'!AA83</f>
        <v>0</v>
      </c>
      <c r="K83" s="28">
        <f>'MOC-ancho'!AB83</f>
        <v>0</v>
      </c>
      <c r="L83" s="28">
        <f>SUM(D83:K83)</f>
        <v>709459.25800000003</v>
      </c>
    </row>
    <row r="84" spans="1:12" x14ac:dyDescent="0.2">
      <c r="A84" s="9" t="s">
        <v>30</v>
      </c>
      <c r="B84" s="5"/>
      <c r="C84" s="6"/>
      <c r="D84" s="28">
        <f>'MOC-berth'!AP84</f>
        <v>419266.82999999996</v>
      </c>
      <c r="E84" s="28">
        <f>'MOC-berth'!AQ84</f>
        <v>0</v>
      </c>
      <c r="F84" s="28">
        <f>'MOC-berth'!AR84</f>
        <v>0</v>
      </c>
      <c r="G84" s="28">
        <f>'MOC-berth'!AS84</f>
        <v>422839.11499999999</v>
      </c>
      <c r="H84" s="28">
        <f>'MOC-ancho'!Y84</f>
        <v>0</v>
      </c>
      <c r="I84" s="28">
        <f>'MOC-ancho'!Z84</f>
        <v>0</v>
      </c>
      <c r="J84" s="28">
        <f>'MOC-ancho'!AA84</f>
        <v>0</v>
      </c>
      <c r="K84" s="28">
        <f>'MOC-ancho'!AB84</f>
        <v>138318.40299999999</v>
      </c>
      <c r="L84" s="28">
        <f t="shared" ref="L84:L88" si="19">SUM(D84:K84)</f>
        <v>980424.348</v>
      </c>
    </row>
    <row r="85" spans="1:12" x14ac:dyDescent="0.2">
      <c r="A85" s="21" t="s">
        <v>31</v>
      </c>
      <c r="B85" s="22"/>
      <c r="C85" s="23"/>
      <c r="D85" s="28">
        <f>'MOC-berth'!AP85</f>
        <v>391197.88</v>
      </c>
      <c r="E85" s="28">
        <f>'MOC-berth'!AQ85</f>
        <v>0</v>
      </c>
      <c r="F85" s="28">
        <f>'MOC-berth'!AR85</f>
        <v>0</v>
      </c>
      <c r="G85" s="28">
        <f>'MOC-berth'!AS85</f>
        <v>629073.67700000003</v>
      </c>
      <c r="H85" s="28">
        <f>'MOC-ancho'!Y85</f>
        <v>0</v>
      </c>
      <c r="I85" s="28">
        <f>'MOC-ancho'!Z85</f>
        <v>0</v>
      </c>
      <c r="J85" s="28">
        <f>'MOC-ancho'!AA85</f>
        <v>0</v>
      </c>
      <c r="K85" s="28">
        <f>'MOC-ancho'!AB85</f>
        <v>0</v>
      </c>
      <c r="L85" s="28">
        <f t="shared" si="19"/>
        <v>1020271.557</v>
      </c>
    </row>
    <row r="86" spans="1:12" x14ac:dyDescent="0.2">
      <c r="A86" s="9" t="s">
        <v>36</v>
      </c>
      <c r="B86" s="5"/>
      <c r="C86" s="6"/>
      <c r="D86" s="28">
        <f>'MOC-berth'!AP86</f>
        <v>7812</v>
      </c>
      <c r="E86" s="28">
        <f>'MOC-berth'!AQ86</f>
        <v>0</v>
      </c>
      <c r="F86" s="28">
        <f>'MOC-berth'!AR86</f>
        <v>0</v>
      </c>
      <c r="G86" s="28">
        <f>'MOC-berth'!AS86</f>
        <v>0</v>
      </c>
      <c r="H86" s="28">
        <f>'MOC-ancho'!Y86</f>
        <v>0</v>
      </c>
      <c r="I86" s="28">
        <f>'MOC-ancho'!Z86</f>
        <v>0</v>
      </c>
      <c r="J86" s="28">
        <f>'MOC-ancho'!AA86</f>
        <v>0</v>
      </c>
      <c r="K86" s="28">
        <f>'MOC-ancho'!AB86</f>
        <v>0</v>
      </c>
      <c r="L86" s="28">
        <f t="shared" si="19"/>
        <v>7812</v>
      </c>
    </row>
    <row r="87" spans="1:12" x14ac:dyDescent="0.2">
      <c r="A87" s="9" t="s">
        <v>33</v>
      </c>
      <c r="B87" s="5"/>
      <c r="C87" s="6"/>
      <c r="D87" s="28">
        <f>'MOC-berth'!AP87</f>
        <v>0</v>
      </c>
      <c r="E87" s="28">
        <f>'MOC-berth'!AQ87</f>
        <v>0</v>
      </c>
      <c r="F87" s="28">
        <f>'MOC-berth'!AR87</f>
        <v>0</v>
      </c>
      <c r="G87" s="28">
        <f>'MOC-berth'!AS87</f>
        <v>0</v>
      </c>
      <c r="H87" s="28">
        <f>'MOC-ancho'!Y87</f>
        <v>0</v>
      </c>
      <c r="I87" s="28">
        <f>'MOC-ancho'!Z87</f>
        <v>0</v>
      </c>
      <c r="J87" s="28">
        <f>'MOC-ancho'!AA87</f>
        <v>0</v>
      </c>
      <c r="K87" s="28">
        <f>'MOC-ancho'!AB87</f>
        <v>0</v>
      </c>
      <c r="L87" s="28">
        <f t="shared" si="19"/>
        <v>0</v>
      </c>
    </row>
    <row r="88" spans="1:12" x14ac:dyDescent="0.2">
      <c r="A88" s="9" t="s">
        <v>34</v>
      </c>
      <c r="B88" s="5"/>
      <c r="C88" s="6"/>
      <c r="D88" s="28">
        <f>'MOC-berth'!AP88</f>
        <v>0</v>
      </c>
      <c r="E88" s="28">
        <f>'MOC-berth'!AQ88</f>
        <v>0</v>
      </c>
      <c r="F88" s="28">
        <f>'MOC-berth'!AR88</f>
        <v>0</v>
      </c>
      <c r="G88" s="28">
        <f>'MOC-berth'!AS88</f>
        <v>0</v>
      </c>
      <c r="H88" s="28">
        <f>'MOC-ancho'!Y88</f>
        <v>0</v>
      </c>
      <c r="I88" s="28">
        <f>'MOC-ancho'!Z88</f>
        <v>0</v>
      </c>
      <c r="J88" s="28">
        <f>'MOC-ancho'!AA88</f>
        <v>0</v>
      </c>
      <c r="K88" s="28">
        <f>'MOC-ancho'!AB88</f>
        <v>0</v>
      </c>
      <c r="L88" s="28">
        <f t="shared" si="19"/>
        <v>0</v>
      </c>
    </row>
    <row r="89" spans="1:12" x14ac:dyDescent="0.2">
      <c r="A89" s="7"/>
      <c r="B89" s="8"/>
      <c r="C89" s="6"/>
      <c r="D89" s="28"/>
      <c r="E89" s="28"/>
      <c r="F89" s="28"/>
      <c r="G89" s="28"/>
      <c r="H89" s="28"/>
      <c r="I89" s="28"/>
      <c r="J89" s="28"/>
      <c r="K89" s="28"/>
      <c r="L89" s="28"/>
    </row>
    <row r="90" spans="1:12" ht="15.75" x14ac:dyDescent="0.25">
      <c r="A90" s="18" t="s">
        <v>40</v>
      </c>
      <c r="B90" s="19"/>
      <c r="C90" s="20"/>
      <c r="D90" s="28">
        <f>'MOC-berth'!AP90</f>
        <v>7234.8</v>
      </c>
      <c r="E90" s="28">
        <f>'MOC-berth'!AQ90</f>
        <v>0</v>
      </c>
      <c r="F90" s="28">
        <f>'MOC-berth'!AR90</f>
        <v>0</v>
      </c>
      <c r="G90" s="28">
        <f>'MOC-berth'!AS90</f>
        <v>164179.13699999999</v>
      </c>
      <c r="H90" s="28">
        <f>'MOC-ancho'!Y90</f>
        <v>0</v>
      </c>
      <c r="I90" s="28">
        <f>'MOC-ancho'!Z90</f>
        <v>0</v>
      </c>
      <c r="J90" s="28">
        <f>'MOC-ancho'!AA90</f>
        <v>0</v>
      </c>
      <c r="K90" s="28">
        <f>'MOC-ancho'!AB90</f>
        <v>0</v>
      </c>
      <c r="L90" s="28">
        <f t="shared" ref="L90" si="20">SUM(L91:L96)</f>
        <v>171413.93699999998</v>
      </c>
    </row>
    <row r="91" spans="1:12" x14ac:dyDescent="0.2">
      <c r="A91" s="9" t="s">
        <v>29</v>
      </c>
      <c r="B91" s="5"/>
      <c r="C91" s="6"/>
      <c r="D91" s="28">
        <f>'MOC-berth'!AP91</f>
        <v>4354.8</v>
      </c>
      <c r="E91" s="28">
        <f>'MOC-berth'!AQ91</f>
        <v>0</v>
      </c>
      <c r="F91" s="28">
        <f>'MOC-berth'!AR91</f>
        <v>0</v>
      </c>
      <c r="G91" s="28">
        <f>'MOC-berth'!AS91</f>
        <v>2938</v>
      </c>
      <c r="H91" s="28">
        <f>'MOC-ancho'!Y91</f>
        <v>0</v>
      </c>
      <c r="I91" s="28">
        <f>'MOC-ancho'!Z91</f>
        <v>0</v>
      </c>
      <c r="J91" s="28">
        <f>'MOC-ancho'!AA91</f>
        <v>0</v>
      </c>
      <c r="K91" s="28">
        <f>'MOC-ancho'!AB91</f>
        <v>0</v>
      </c>
      <c r="L91" s="28">
        <f>SUM(D91:K91)</f>
        <v>7292.8</v>
      </c>
    </row>
    <row r="92" spans="1:12" x14ac:dyDescent="0.2">
      <c r="A92" s="9" t="s">
        <v>41</v>
      </c>
      <c r="B92" s="5"/>
      <c r="C92" s="6"/>
      <c r="D92" s="28">
        <f>'MOC-berth'!AP92</f>
        <v>0</v>
      </c>
      <c r="E92" s="28">
        <f>'MOC-berth'!AQ92</f>
        <v>0</v>
      </c>
      <c r="F92" s="28">
        <f>'MOC-berth'!AR92</f>
        <v>0</v>
      </c>
      <c r="G92" s="28">
        <f>'MOC-berth'!AS92</f>
        <v>146541.13699999999</v>
      </c>
      <c r="H92" s="28">
        <f>'MOC-ancho'!Y92</f>
        <v>0</v>
      </c>
      <c r="I92" s="28">
        <f>'MOC-ancho'!Z92</f>
        <v>0</v>
      </c>
      <c r="J92" s="28">
        <f>'MOC-ancho'!AA92</f>
        <v>0</v>
      </c>
      <c r="K92" s="28">
        <f>'MOC-ancho'!AB92</f>
        <v>0</v>
      </c>
      <c r="L92" s="28">
        <f t="shared" ref="L92:L96" si="21">SUM(D92:K92)</f>
        <v>146541.13699999999</v>
      </c>
    </row>
    <row r="93" spans="1:12" x14ac:dyDescent="0.2">
      <c r="A93" s="9" t="s">
        <v>31</v>
      </c>
      <c r="B93" s="5"/>
      <c r="C93" s="6"/>
      <c r="D93" s="28">
        <f>'MOC-berth'!AP93</f>
        <v>0</v>
      </c>
      <c r="E93" s="28">
        <f>'MOC-berth'!AQ93</f>
        <v>0</v>
      </c>
      <c r="F93" s="28">
        <f>'MOC-berth'!AR93</f>
        <v>0</v>
      </c>
      <c r="G93" s="28">
        <f>'MOC-berth'!AS93</f>
        <v>14700</v>
      </c>
      <c r="H93" s="28">
        <f>'MOC-ancho'!Y93</f>
        <v>0</v>
      </c>
      <c r="I93" s="28">
        <f>'MOC-ancho'!Z93</f>
        <v>0</v>
      </c>
      <c r="J93" s="28">
        <f>'MOC-ancho'!AA93</f>
        <v>0</v>
      </c>
      <c r="K93" s="28">
        <f>'MOC-ancho'!AB93</f>
        <v>0</v>
      </c>
      <c r="L93" s="28">
        <f t="shared" si="21"/>
        <v>14700</v>
      </c>
    </row>
    <row r="94" spans="1:12" x14ac:dyDescent="0.2">
      <c r="A94" s="9" t="s">
        <v>36</v>
      </c>
      <c r="B94" s="5"/>
      <c r="C94" s="6"/>
      <c r="D94" s="28">
        <f>'MOC-berth'!AP94</f>
        <v>2880</v>
      </c>
      <c r="E94" s="28">
        <f>'MOC-berth'!AQ94</f>
        <v>0</v>
      </c>
      <c r="F94" s="28">
        <f>'MOC-berth'!AR94</f>
        <v>0</v>
      </c>
      <c r="G94" s="28">
        <f>'MOC-berth'!AS94</f>
        <v>0</v>
      </c>
      <c r="H94" s="28">
        <f>'MOC-ancho'!Y94</f>
        <v>0</v>
      </c>
      <c r="I94" s="28">
        <f>'MOC-ancho'!Z94</f>
        <v>0</v>
      </c>
      <c r="J94" s="28">
        <f>'MOC-ancho'!AA94</f>
        <v>0</v>
      </c>
      <c r="K94" s="28">
        <f>'MOC-ancho'!AB94</f>
        <v>0</v>
      </c>
      <c r="L94" s="28">
        <f t="shared" si="21"/>
        <v>2880</v>
      </c>
    </row>
    <row r="95" spans="1:12" x14ac:dyDescent="0.2">
      <c r="A95" s="9" t="s">
        <v>42</v>
      </c>
      <c r="B95" s="5"/>
      <c r="C95" s="6"/>
      <c r="D95" s="28">
        <f>'MOC-berth'!AP95</f>
        <v>0</v>
      </c>
      <c r="E95" s="28">
        <f>'MOC-berth'!AQ95</f>
        <v>0</v>
      </c>
      <c r="F95" s="28">
        <f>'MOC-berth'!AR95</f>
        <v>0</v>
      </c>
      <c r="G95" s="28">
        <f>'MOC-berth'!AS95</f>
        <v>0</v>
      </c>
      <c r="H95" s="28">
        <f>'MOC-ancho'!Y95</f>
        <v>0</v>
      </c>
      <c r="I95" s="28">
        <f>'MOC-ancho'!Z95</f>
        <v>0</v>
      </c>
      <c r="J95" s="28">
        <f>'MOC-ancho'!AA95</f>
        <v>0</v>
      </c>
      <c r="K95" s="28">
        <f>'MOC-ancho'!AB95</f>
        <v>0</v>
      </c>
      <c r="L95" s="28">
        <f t="shared" si="21"/>
        <v>0</v>
      </c>
    </row>
    <row r="96" spans="1:12" x14ac:dyDescent="0.2">
      <c r="A96" s="9" t="s">
        <v>34</v>
      </c>
      <c r="B96" s="5"/>
      <c r="C96" s="6"/>
      <c r="D96" s="28">
        <f>'MOC-berth'!AP96</f>
        <v>0</v>
      </c>
      <c r="E96" s="28">
        <f>'MOC-berth'!AQ96</f>
        <v>0</v>
      </c>
      <c r="F96" s="28">
        <f>'MOC-berth'!AR96</f>
        <v>0</v>
      </c>
      <c r="G96" s="28">
        <f>'MOC-berth'!AS96</f>
        <v>0</v>
      </c>
      <c r="H96" s="28">
        <f>'MOC-ancho'!Y96</f>
        <v>0</v>
      </c>
      <c r="I96" s="28">
        <f>'MOC-ancho'!Z96</f>
        <v>0</v>
      </c>
      <c r="J96" s="28">
        <f>'MOC-ancho'!AA96</f>
        <v>0</v>
      </c>
      <c r="K96" s="28">
        <f>'MOC-ancho'!AB96</f>
        <v>0</v>
      </c>
      <c r="L96" s="28">
        <f t="shared" si="21"/>
        <v>0</v>
      </c>
    </row>
    <row r="97" spans="1:12" x14ac:dyDescent="0.2">
      <c r="A97" s="7"/>
      <c r="B97" s="8"/>
      <c r="C97" s="6"/>
      <c r="D97" s="28"/>
      <c r="E97" s="28"/>
      <c r="F97" s="28"/>
      <c r="G97" s="28"/>
      <c r="H97" s="28"/>
      <c r="I97" s="28"/>
      <c r="J97" s="28"/>
      <c r="K97" s="28"/>
      <c r="L97" s="28"/>
    </row>
    <row r="98" spans="1:12" ht="15.75" x14ac:dyDescent="0.25">
      <c r="A98" s="4" t="s">
        <v>43</v>
      </c>
      <c r="B98" s="16"/>
      <c r="C98" s="17"/>
      <c r="D98" s="28">
        <f>'MOC-berth'!AP98</f>
        <v>978176</v>
      </c>
      <c r="E98" s="28">
        <f>'MOC-berth'!AQ98</f>
        <v>1618222</v>
      </c>
      <c r="F98" s="28">
        <f>'MOC-berth'!AR98</f>
        <v>90666</v>
      </c>
      <c r="G98" s="28">
        <f>'MOC-berth'!AS98</f>
        <v>0</v>
      </c>
      <c r="H98" s="28">
        <f>'MOC-ancho'!Y98</f>
        <v>0</v>
      </c>
      <c r="I98" s="28">
        <f>'MOC-ancho'!Z98</f>
        <v>180</v>
      </c>
      <c r="J98" s="28">
        <f>'MOC-ancho'!AA98</f>
        <v>0</v>
      </c>
      <c r="K98" s="28">
        <f>'MOC-ancho'!AB98</f>
        <v>0</v>
      </c>
      <c r="L98" s="28">
        <f>+L99+L104</f>
        <v>2687244</v>
      </c>
    </row>
    <row r="99" spans="1:12" ht="15.75" x14ac:dyDescent="0.25">
      <c r="A99" s="4" t="s">
        <v>44</v>
      </c>
      <c r="B99" s="16" t="s">
        <v>45</v>
      </c>
      <c r="C99" s="17"/>
      <c r="D99" s="28">
        <f>'MOC-berth'!AP99</f>
        <v>498775</v>
      </c>
      <c r="E99" s="28">
        <f>'MOC-berth'!AQ99</f>
        <v>817046</v>
      </c>
      <c r="F99" s="28">
        <f>'MOC-berth'!AR99</f>
        <v>43257</v>
      </c>
      <c r="G99" s="28">
        <f>'MOC-berth'!AS99</f>
        <v>0</v>
      </c>
      <c r="H99" s="28">
        <f>'MOC-ancho'!Y99</f>
        <v>0</v>
      </c>
      <c r="I99" s="28">
        <f>'MOC-ancho'!Z99</f>
        <v>90</v>
      </c>
      <c r="J99" s="28">
        <f>'MOC-ancho'!AA99</f>
        <v>0</v>
      </c>
      <c r="K99" s="28">
        <f>'MOC-ancho'!AB99</f>
        <v>0</v>
      </c>
      <c r="L99" s="28">
        <f t="shared" ref="L99" si="22">SUM(L100:L102)</f>
        <v>1359168</v>
      </c>
    </row>
    <row r="100" spans="1:12" x14ac:dyDescent="0.2">
      <c r="A100" s="9" t="s">
        <v>46</v>
      </c>
      <c r="B100" s="5"/>
      <c r="C100" s="6"/>
      <c r="D100" s="28">
        <f>'MOC-berth'!AP100</f>
        <v>498775</v>
      </c>
      <c r="E100" s="28">
        <f>'MOC-berth'!AQ100</f>
        <v>817046</v>
      </c>
      <c r="F100" s="28">
        <f>'MOC-berth'!AR100</f>
        <v>43257</v>
      </c>
      <c r="G100" s="28">
        <f>'MOC-berth'!AS100</f>
        <v>0</v>
      </c>
      <c r="H100" s="28">
        <f>'MOC-ancho'!Y100</f>
        <v>0</v>
      </c>
      <c r="I100" s="28">
        <f>'MOC-ancho'!Z100</f>
        <v>0</v>
      </c>
      <c r="J100" s="28">
        <f>'MOC-ancho'!AA100</f>
        <v>0</v>
      </c>
      <c r="K100" s="28">
        <f>'MOC-ancho'!AB100</f>
        <v>0</v>
      </c>
      <c r="L100" s="28">
        <f t="shared" ref="L100:L102" si="23">SUM(D100:K100)</f>
        <v>1359078</v>
      </c>
    </row>
    <row r="101" spans="1:12" x14ac:dyDescent="0.2">
      <c r="A101" s="21" t="s">
        <v>47</v>
      </c>
      <c r="B101" s="22"/>
      <c r="C101" s="23"/>
      <c r="D101" s="28">
        <f>'MOC-berth'!AP101</f>
        <v>0</v>
      </c>
      <c r="E101" s="28">
        <f>'MOC-berth'!AQ101</f>
        <v>0</v>
      </c>
      <c r="F101" s="28">
        <f>'MOC-berth'!AR101</f>
        <v>0</v>
      </c>
      <c r="G101" s="28">
        <f>'MOC-berth'!AS101</f>
        <v>0</v>
      </c>
      <c r="H101" s="28">
        <f>'MOC-ancho'!Y101</f>
        <v>0</v>
      </c>
      <c r="I101" s="28">
        <f>'MOC-ancho'!Z101</f>
        <v>0</v>
      </c>
      <c r="J101" s="28">
        <f>'MOC-ancho'!AA101</f>
        <v>0</v>
      </c>
      <c r="K101" s="28">
        <f>'MOC-ancho'!AB101</f>
        <v>0</v>
      </c>
      <c r="L101" s="28">
        <f t="shared" si="23"/>
        <v>0</v>
      </c>
    </row>
    <row r="102" spans="1:12" x14ac:dyDescent="0.2">
      <c r="A102" s="21" t="s">
        <v>48</v>
      </c>
      <c r="B102" s="22"/>
      <c r="C102" s="23"/>
      <c r="D102" s="28">
        <f>'MOC-berth'!AP102</f>
        <v>0</v>
      </c>
      <c r="E102" s="28">
        <f>'MOC-berth'!AQ102</f>
        <v>0</v>
      </c>
      <c r="F102" s="28">
        <f>'MOC-berth'!AR102</f>
        <v>0</v>
      </c>
      <c r="G102" s="28">
        <f>'MOC-berth'!AS102</f>
        <v>0</v>
      </c>
      <c r="H102" s="28">
        <f>'MOC-ancho'!Y102</f>
        <v>0</v>
      </c>
      <c r="I102" s="28">
        <f>'MOC-ancho'!Z102</f>
        <v>90</v>
      </c>
      <c r="J102" s="28">
        <f>'MOC-ancho'!AA102</f>
        <v>0</v>
      </c>
      <c r="K102" s="28">
        <f>'MOC-ancho'!AB102</f>
        <v>0</v>
      </c>
      <c r="L102" s="28">
        <f t="shared" si="23"/>
        <v>90</v>
      </c>
    </row>
    <row r="103" spans="1:12" ht="15.75" x14ac:dyDescent="0.25">
      <c r="A103" s="4"/>
      <c r="B103" s="16"/>
      <c r="C103" s="17"/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12" ht="15.75" x14ac:dyDescent="0.25">
      <c r="A104" s="18" t="s">
        <v>49</v>
      </c>
      <c r="B104" s="19" t="s">
        <v>50</v>
      </c>
      <c r="C104" s="20"/>
      <c r="D104" s="28">
        <f>'MOC-berth'!AP104</f>
        <v>479401</v>
      </c>
      <c r="E104" s="28">
        <f>'MOC-berth'!AQ104</f>
        <v>801176</v>
      </c>
      <c r="F104" s="28">
        <f>'MOC-berth'!AR104</f>
        <v>47409</v>
      </c>
      <c r="G104" s="28">
        <f>'MOC-berth'!AS104</f>
        <v>0</v>
      </c>
      <c r="H104" s="28">
        <f>'MOC-ancho'!Y104</f>
        <v>0</v>
      </c>
      <c r="I104" s="28">
        <f>'MOC-ancho'!Z104</f>
        <v>90</v>
      </c>
      <c r="J104" s="28">
        <f>'MOC-ancho'!AA104</f>
        <v>0</v>
      </c>
      <c r="K104" s="28">
        <f>'MOC-ancho'!AB104</f>
        <v>0</v>
      </c>
      <c r="L104" s="28">
        <f t="shared" ref="L104" si="24">SUM(L105:L107)</f>
        <v>1328076</v>
      </c>
    </row>
    <row r="105" spans="1:12" x14ac:dyDescent="0.2">
      <c r="A105" s="9" t="s">
        <v>46</v>
      </c>
      <c r="B105" s="5"/>
      <c r="C105" s="6"/>
      <c r="D105" s="28">
        <f>'MOC-berth'!AP105</f>
        <v>479401</v>
      </c>
      <c r="E105" s="28">
        <f>'MOC-berth'!AQ105</f>
        <v>801176</v>
      </c>
      <c r="F105" s="28">
        <f>'MOC-berth'!AR105</f>
        <v>47409</v>
      </c>
      <c r="G105" s="28">
        <f>'MOC-berth'!AS105</f>
        <v>0</v>
      </c>
      <c r="H105" s="28">
        <f>'MOC-ancho'!Y105</f>
        <v>0</v>
      </c>
      <c r="I105" s="28">
        <f>'MOC-ancho'!Z105</f>
        <v>0</v>
      </c>
      <c r="J105" s="28">
        <f>'MOC-ancho'!AA105</f>
        <v>0</v>
      </c>
      <c r="K105" s="28">
        <f>'MOC-ancho'!AB105</f>
        <v>0</v>
      </c>
      <c r="L105" s="28">
        <f t="shared" ref="L105:L107" si="25">SUM(D105:K105)</f>
        <v>1327986</v>
      </c>
    </row>
    <row r="106" spans="1:12" x14ac:dyDescent="0.2">
      <c r="A106" s="21" t="s">
        <v>47</v>
      </c>
      <c r="B106" s="22"/>
      <c r="C106" s="23"/>
      <c r="D106" s="28">
        <f>'MOC-berth'!AP106</f>
        <v>0</v>
      </c>
      <c r="E106" s="28">
        <f>'MOC-berth'!AQ106</f>
        <v>0</v>
      </c>
      <c r="F106" s="28">
        <f>'MOC-berth'!AR106</f>
        <v>0</v>
      </c>
      <c r="G106" s="28">
        <f>'MOC-berth'!AS106</f>
        <v>0</v>
      </c>
      <c r="H106" s="28">
        <f>'MOC-ancho'!Y106</f>
        <v>0</v>
      </c>
      <c r="I106" s="28">
        <f>'MOC-ancho'!Z106</f>
        <v>0</v>
      </c>
      <c r="J106" s="28">
        <f>'MOC-ancho'!AA106</f>
        <v>0</v>
      </c>
      <c r="K106" s="28">
        <f>'MOC-ancho'!AB106</f>
        <v>0</v>
      </c>
      <c r="L106" s="28">
        <f t="shared" si="25"/>
        <v>0</v>
      </c>
    </row>
    <row r="107" spans="1:12" x14ac:dyDescent="0.2">
      <c r="A107" s="21" t="s">
        <v>48</v>
      </c>
      <c r="B107" s="5"/>
      <c r="C107" s="6"/>
      <c r="D107" s="28">
        <f>'MOC-berth'!AP107</f>
        <v>0</v>
      </c>
      <c r="E107" s="28">
        <f>'MOC-berth'!AQ107</f>
        <v>0</v>
      </c>
      <c r="F107" s="28">
        <f>'MOC-berth'!AR107</f>
        <v>0</v>
      </c>
      <c r="G107" s="28">
        <f>'MOC-berth'!AS107</f>
        <v>0</v>
      </c>
      <c r="H107" s="28">
        <f>'MOC-ancho'!Y107</f>
        <v>0</v>
      </c>
      <c r="I107" s="28">
        <f>'MOC-ancho'!Z107</f>
        <v>90</v>
      </c>
      <c r="J107" s="28">
        <f>'MOC-ancho'!AA107</f>
        <v>0</v>
      </c>
      <c r="K107" s="28">
        <f>'MOC-ancho'!AB107</f>
        <v>0</v>
      </c>
      <c r="L107" s="28">
        <f t="shared" si="25"/>
        <v>90</v>
      </c>
    </row>
    <row r="108" spans="1:12" x14ac:dyDescent="0.2">
      <c r="A108" s="24"/>
      <c r="B108" s="25"/>
      <c r="C108" s="12"/>
      <c r="D108" s="29"/>
      <c r="E108" s="29"/>
      <c r="F108" s="29"/>
      <c r="G108" s="29"/>
      <c r="H108" s="29"/>
      <c r="I108" s="29"/>
      <c r="J108" s="29"/>
      <c r="K108" s="29"/>
      <c r="L108" s="29"/>
    </row>
  </sheetData>
  <mergeCells count="4">
    <mergeCell ref="A6:C7"/>
    <mergeCell ref="D6:G6"/>
    <mergeCell ref="H6:K6"/>
    <mergeCell ref="L6:L7"/>
  </mergeCells>
  <pageMargins left="0.7" right="0.7" top="0.75" bottom="0.75" header="0.3" footer="0.3"/>
  <pageSetup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08"/>
  <sheetViews>
    <sheetView zoomScale="85" zoomScaleNormal="85" workbookViewId="0">
      <pane xSplit="3" ySplit="7" topLeftCell="D8" activePane="bottomRight" state="frozen"/>
      <selection activeCell="A5" sqref="A5"/>
      <selection pane="topRight" activeCell="A5" sqref="A5"/>
      <selection pane="bottomLeft" activeCell="A5" sqref="A5"/>
      <selection pane="bottomRight" activeCell="D8" sqref="D8"/>
    </sheetView>
  </sheetViews>
  <sheetFormatPr defaultColWidth="9.140625" defaultRowHeight="15" x14ac:dyDescent="0.2"/>
  <cols>
    <col min="1" max="1" width="2.28515625" style="2" customWidth="1"/>
    <col min="2" max="2" width="4.5703125" style="2" bestFit="1" customWidth="1"/>
    <col min="3" max="3" width="45.42578125" style="2" customWidth="1"/>
    <col min="4" max="4" width="19.140625" style="26" bestFit="1" customWidth="1"/>
    <col min="5" max="5" width="27" style="26" bestFit="1" customWidth="1"/>
    <col min="6" max="6" width="15.42578125" style="26" bestFit="1" customWidth="1"/>
    <col min="7" max="7" width="12.7109375" style="26" bestFit="1" customWidth="1"/>
    <col min="8" max="8" width="19.5703125" style="26" bestFit="1" customWidth="1"/>
    <col min="9" max="9" width="16.28515625" style="26" bestFit="1" customWidth="1"/>
    <col min="10" max="10" width="13.85546875" style="26" bestFit="1" customWidth="1"/>
    <col min="11" max="11" width="17.42578125" style="26" bestFit="1" customWidth="1"/>
    <col min="12" max="12" width="13.140625" style="26" bestFit="1" customWidth="1"/>
    <col min="13" max="13" width="19.140625" style="26" bestFit="1" customWidth="1"/>
    <col min="14" max="14" width="20.85546875" style="26" bestFit="1" customWidth="1"/>
    <col min="15" max="15" width="13.140625" style="26" bestFit="1" customWidth="1"/>
    <col min="16" max="16" width="16.7109375" style="26" bestFit="1" customWidth="1"/>
    <col min="17" max="17" width="19.28515625" style="26" bestFit="1" customWidth="1"/>
    <col min="18" max="18" width="13.140625" style="26" bestFit="1" customWidth="1"/>
    <col min="19" max="19" width="15.42578125" style="26" bestFit="1" customWidth="1"/>
    <col min="20" max="32" width="12.7109375" style="26" bestFit="1" customWidth="1"/>
    <col min="33" max="33" width="21.42578125" style="26" bestFit="1" customWidth="1"/>
    <col min="34" max="34" width="22.85546875" style="26" bestFit="1" customWidth="1"/>
    <col min="35" max="38" width="12.7109375" style="26" bestFit="1" customWidth="1"/>
    <col min="39" max="39" width="17.28515625" style="26" bestFit="1" customWidth="1"/>
    <col min="40" max="41" width="9.140625" style="26"/>
    <col min="42" max="42" width="13.42578125" style="26" bestFit="1" customWidth="1"/>
    <col min="43" max="43" width="12.7109375" style="26" bestFit="1" customWidth="1"/>
    <col min="44" max="44" width="11.85546875" style="26" bestFit="1" customWidth="1"/>
    <col min="45" max="45" width="12.7109375" style="26" bestFit="1" customWidth="1"/>
    <col min="46" max="46" width="1.7109375" style="26" customWidth="1"/>
    <col min="47" max="47" width="18.140625" style="26" bestFit="1" customWidth="1"/>
    <col min="48" max="16384" width="9.140625" style="2"/>
  </cols>
  <sheetData>
    <row r="1" spans="1:47" ht="15.75" x14ac:dyDescent="0.25">
      <c r="A1" s="1" t="s">
        <v>51</v>
      </c>
      <c r="AM1" s="58"/>
    </row>
    <row r="2" spans="1:47" ht="15.75" x14ac:dyDescent="0.25">
      <c r="A2" s="1" t="str">
        <f>'MOC-SUMMARY'!$A$2</f>
        <v>PMO : Misamis Oriental/Cagayan de Oro</v>
      </c>
    </row>
    <row r="3" spans="1:47" ht="15.75" x14ac:dyDescent="0.25">
      <c r="A3" s="3" t="s">
        <v>52</v>
      </c>
      <c r="G3" s="26" t="s">
        <v>58</v>
      </c>
      <c r="L3" s="26" t="s">
        <v>58</v>
      </c>
    </row>
    <row r="4" spans="1:47" ht="15.75" x14ac:dyDescent="0.25">
      <c r="A4" s="59" t="s">
        <v>60</v>
      </c>
    </row>
    <row r="6" spans="1:47" s="35" customFormat="1" ht="15.75" x14ac:dyDescent="0.25">
      <c r="A6" s="68" t="s">
        <v>2</v>
      </c>
      <c r="B6" s="68"/>
      <c r="C6" s="68"/>
      <c r="D6" s="30" t="s">
        <v>53</v>
      </c>
      <c r="E6" s="30" t="s">
        <v>53</v>
      </c>
      <c r="F6" s="46" t="s">
        <v>53</v>
      </c>
      <c r="G6" s="31" t="s">
        <v>54</v>
      </c>
      <c r="H6" s="31" t="s">
        <v>54</v>
      </c>
      <c r="I6" s="31" t="s">
        <v>54</v>
      </c>
      <c r="J6" s="31" t="s">
        <v>54</v>
      </c>
      <c r="K6" s="48" t="s">
        <v>54</v>
      </c>
      <c r="L6" s="32" t="s">
        <v>55</v>
      </c>
      <c r="M6" s="32" t="s">
        <v>55</v>
      </c>
      <c r="N6" s="32" t="s">
        <v>55</v>
      </c>
      <c r="O6" s="32" t="s">
        <v>55</v>
      </c>
      <c r="P6" s="32" t="s">
        <v>55</v>
      </c>
      <c r="Q6" s="32" t="s">
        <v>55</v>
      </c>
      <c r="R6" s="50" t="s">
        <v>55</v>
      </c>
      <c r="S6" s="33" t="s">
        <v>56</v>
      </c>
      <c r="T6" s="33" t="s">
        <v>56</v>
      </c>
      <c r="U6" s="33" t="s">
        <v>56</v>
      </c>
      <c r="V6" s="33" t="s">
        <v>56</v>
      </c>
      <c r="W6" s="33" t="s">
        <v>56</v>
      </c>
      <c r="X6" s="33" t="s">
        <v>56</v>
      </c>
      <c r="Y6" s="33" t="s">
        <v>56</v>
      </c>
      <c r="Z6" s="33" t="s">
        <v>56</v>
      </c>
      <c r="AA6" s="33" t="s">
        <v>56</v>
      </c>
      <c r="AB6" s="33" t="s">
        <v>56</v>
      </c>
      <c r="AC6" s="33" t="s">
        <v>56</v>
      </c>
      <c r="AD6" s="33" t="s">
        <v>56</v>
      </c>
      <c r="AE6" s="33" t="s">
        <v>56</v>
      </c>
      <c r="AF6" s="33" t="s">
        <v>56</v>
      </c>
      <c r="AG6" s="33" t="s">
        <v>56</v>
      </c>
      <c r="AH6" s="33" t="s">
        <v>56</v>
      </c>
      <c r="AI6" s="33" t="s">
        <v>56</v>
      </c>
      <c r="AJ6" s="33" t="s">
        <v>56</v>
      </c>
      <c r="AK6" s="33" t="s">
        <v>56</v>
      </c>
      <c r="AL6" s="52" t="s">
        <v>56</v>
      </c>
      <c r="AM6" s="66" t="s">
        <v>57</v>
      </c>
      <c r="AN6" s="34"/>
      <c r="AO6" s="34"/>
      <c r="AP6" s="34"/>
      <c r="AQ6" s="34"/>
      <c r="AR6" s="34"/>
      <c r="AS6" s="34"/>
      <c r="AT6" s="34"/>
      <c r="AU6" s="34"/>
    </row>
    <row r="7" spans="1:47" s="35" customFormat="1" ht="15.75" x14ac:dyDescent="0.25">
      <c r="A7" s="69"/>
      <c r="B7" s="69"/>
      <c r="C7" s="69"/>
      <c r="D7" s="36" t="s">
        <v>62</v>
      </c>
      <c r="E7" s="36" t="s">
        <v>63</v>
      </c>
      <c r="F7" s="47" t="s">
        <v>5</v>
      </c>
      <c r="G7" s="37" t="s">
        <v>64</v>
      </c>
      <c r="H7" s="37" t="s">
        <v>67</v>
      </c>
      <c r="I7" s="37" t="s">
        <v>68</v>
      </c>
      <c r="J7" s="37" t="s">
        <v>66</v>
      </c>
      <c r="K7" s="49" t="s">
        <v>5</v>
      </c>
      <c r="L7" s="38" t="s">
        <v>69</v>
      </c>
      <c r="M7" s="38" t="s">
        <v>73</v>
      </c>
      <c r="N7" s="38" t="s">
        <v>74</v>
      </c>
      <c r="O7" s="38" t="s">
        <v>70</v>
      </c>
      <c r="P7" s="38" t="s">
        <v>71</v>
      </c>
      <c r="Q7" s="38" t="s">
        <v>72</v>
      </c>
      <c r="R7" s="51" t="s">
        <v>5</v>
      </c>
      <c r="S7" s="39" t="s">
        <v>75</v>
      </c>
      <c r="T7" s="39" t="s">
        <v>76</v>
      </c>
      <c r="U7" s="39" t="s">
        <v>77</v>
      </c>
      <c r="V7" s="39" t="s">
        <v>78</v>
      </c>
      <c r="W7" s="39" t="s">
        <v>79</v>
      </c>
      <c r="X7" s="39" t="s">
        <v>80</v>
      </c>
      <c r="Y7" s="39" t="s">
        <v>81</v>
      </c>
      <c r="Z7" s="39" t="s">
        <v>82</v>
      </c>
      <c r="AA7" s="39" t="s">
        <v>83</v>
      </c>
      <c r="AB7" s="39" t="s">
        <v>84</v>
      </c>
      <c r="AC7" s="39" t="s">
        <v>85</v>
      </c>
      <c r="AD7" s="39" t="s">
        <v>86</v>
      </c>
      <c r="AE7" s="39" t="s">
        <v>87</v>
      </c>
      <c r="AF7" s="39" t="s">
        <v>88</v>
      </c>
      <c r="AG7" s="39" t="s">
        <v>89</v>
      </c>
      <c r="AH7" s="39" t="s">
        <v>90</v>
      </c>
      <c r="AI7" s="39" t="s">
        <v>91</v>
      </c>
      <c r="AJ7" s="39" t="s">
        <v>92</v>
      </c>
      <c r="AK7" s="39" t="s">
        <v>93</v>
      </c>
      <c r="AL7" s="53" t="s">
        <v>5</v>
      </c>
      <c r="AM7" s="67"/>
      <c r="AN7" s="34"/>
      <c r="AO7" s="34"/>
      <c r="AP7" s="40" t="s">
        <v>53</v>
      </c>
      <c r="AQ7" s="40" t="s">
        <v>54</v>
      </c>
      <c r="AR7" s="40" t="s">
        <v>55</v>
      </c>
      <c r="AS7" s="40" t="s">
        <v>56</v>
      </c>
      <c r="AT7" s="41"/>
      <c r="AU7" s="40" t="s">
        <v>57</v>
      </c>
    </row>
    <row r="8" spans="1:47" ht="15.75" x14ac:dyDescent="0.25">
      <c r="A8" s="4" t="s">
        <v>10</v>
      </c>
      <c r="B8" s="5"/>
      <c r="C8" s="6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7"/>
    </row>
    <row r="9" spans="1:47" x14ac:dyDescent="0.2">
      <c r="A9" s="7"/>
      <c r="B9" s="8"/>
      <c r="C9" s="6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</row>
    <row r="10" spans="1:47" x14ac:dyDescent="0.2">
      <c r="A10" s="9" t="s">
        <v>11</v>
      </c>
      <c r="B10" s="5"/>
      <c r="C10" s="6"/>
      <c r="D10" s="28">
        <v>1227</v>
      </c>
      <c r="E10" s="28">
        <v>1423</v>
      </c>
      <c r="F10" s="28">
        <f>F11+F12</f>
        <v>2650</v>
      </c>
      <c r="G10" s="28">
        <v>3</v>
      </c>
      <c r="H10" s="28">
        <v>6501</v>
      </c>
      <c r="I10" s="28">
        <v>5614</v>
      </c>
      <c r="J10" s="28">
        <v>17</v>
      </c>
      <c r="K10" s="28">
        <f>K11+K12</f>
        <v>12135</v>
      </c>
      <c r="L10" s="28">
        <v>19</v>
      </c>
      <c r="M10" s="28">
        <v>660</v>
      </c>
      <c r="N10" s="28">
        <v>627</v>
      </c>
      <c r="O10" s="28">
        <v>11</v>
      </c>
      <c r="P10" s="28">
        <v>3</v>
      </c>
      <c r="Q10" s="28">
        <v>45</v>
      </c>
      <c r="R10" s="28">
        <f>R11+R12</f>
        <v>1365</v>
      </c>
      <c r="S10" s="28">
        <v>14</v>
      </c>
      <c r="T10" s="28">
        <v>31</v>
      </c>
      <c r="U10" s="28">
        <v>34</v>
      </c>
      <c r="V10" s="28">
        <v>84</v>
      </c>
      <c r="W10" s="28">
        <v>11</v>
      </c>
      <c r="X10" s="28">
        <v>3</v>
      </c>
      <c r="Y10" s="28">
        <v>34</v>
      </c>
      <c r="Z10" s="28">
        <v>254</v>
      </c>
      <c r="AA10" s="28">
        <v>18</v>
      </c>
      <c r="AB10" s="28">
        <v>76</v>
      </c>
      <c r="AC10" s="28">
        <v>2</v>
      </c>
      <c r="AD10" s="28">
        <v>19</v>
      </c>
      <c r="AE10" s="28">
        <v>12</v>
      </c>
      <c r="AF10" s="28">
        <v>18</v>
      </c>
      <c r="AG10" s="28">
        <v>5</v>
      </c>
      <c r="AH10" s="28">
        <v>7</v>
      </c>
      <c r="AI10" s="28">
        <v>18</v>
      </c>
      <c r="AJ10" s="28">
        <v>6</v>
      </c>
      <c r="AK10" s="28">
        <v>183</v>
      </c>
      <c r="AL10" s="28">
        <f>AL11+AL12</f>
        <v>829</v>
      </c>
      <c r="AM10" s="28">
        <f>+AM11+AM12</f>
        <v>16979</v>
      </c>
      <c r="AP10" s="26">
        <f>F10</f>
        <v>2650</v>
      </c>
      <c r="AQ10" s="26">
        <f>K10</f>
        <v>12135</v>
      </c>
      <c r="AR10" s="26">
        <f>R10</f>
        <v>1365</v>
      </c>
      <c r="AS10" s="26">
        <f t="shared" ref="AS10:AS36" si="0">AL10</f>
        <v>829</v>
      </c>
      <c r="AU10" s="26">
        <f>+AU11+AU12</f>
        <v>16979</v>
      </c>
    </row>
    <row r="11" spans="1:47" x14ac:dyDescent="0.2">
      <c r="A11" s="9" t="s">
        <v>12</v>
      </c>
      <c r="B11" s="5"/>
      <c r="C11" s="6"/>
      <c r="D11" s="28">
        <v>1098</v>
      </c>
      <c r="E11" s="28">
        <v>1423</v>
      </c>
      <c r="F11" s="28">
        <f t="shared" ref="F11:F12" si="1">SUM(D11:E11)</f>
        <v>2521</v>
      </c>
      <c r="G11" s="28">
        <v>3</v>
      </c>
      <c r="H11" s="28">
        <v>6501</v>
      </c>
      <c r="I11" s="28">
        <v>5614</v>
      </c>
      <c r="J11" s="28">
        <v>17</v>
      </c>
      <c r="K11" s="28">
        <f t="shared" ref="K11:K12" si="2">SUM(G11:J11)</f>
        <v>12135</v>
      </c>
      <c r="L11" s="28">
        <v>19</v>
      </c>
      <c r="M11" s="28">
        <v>660</v>
      </c>
      <c r="N11" s="28">
        <v>627</v>
      </c>
      <c r="O11" s="28">
        <v>11</v>
      </c>
      <c r="P11" s="28">
        <v>3</v>
      </c>
      <c r="Q11" s="28">
        <v>43</v>
      </c>
      <c r="R11" s="28">
        <f t="shared" ref="R11:R12" si="3">SUM(L11:Q11)</f>
        <v>1363</v>
      </c>
      <c r="S11" s="28">
        <v>6</v>
      </c>
      <c r="T11" s="28">
        <v>15</v>
      </c>
      <c r="U11" s="28">
        <v>5</v>
      </c>
      <c r="V11" s="28">
        <v>84</v>
      </c>
      <c r="W11" s="28">
        <v>0</v>
      </c>
      <c r="X11" s="28">
        <v>0</v>
      </c>
      <c r="Y11" s="28">
        <v>34</v>
      </c>
      <c r="Z11" s="28">
        <v>241</v>
      </c>
      <c r="AA11" s="28">
        <v>9</v>
      </c>
      <c r="AB11" s="28">
        <v>11</v>
      </c>
      <c r="AC11" s="28">
        <v>2</v>
      </c>
      <c r="AD11" s="28">
        <v>16</v>
      </c>
      <c r="AE11" s="28">
        <v>12</v>
      </c>
      <c r="AF11" s="28">
        <v>18</v>
      </c>
      <c r="AG11" s="28">
        <v>0</v>
      </c>
      <c r="AH11" s="28">
        <v>0</v>
      </c>
      <c r="AI11" s="28">
        <v>11</v>
      </c>
      <c r="AJ11" s="28">
        <v>6</v>
      </c>
      <c r="AK11" s="28">
        <v>146</v>
      </c>
      <c r="AL11" s="28">
        <f>SUM(S11:AK11)</f>
        <v>616</v>
      </c>
      <c r="AM11" s="28">
        <f>F11+K11+R11+AL11</f>
        <v>16635</v>
      </c>
      <c r="AP11" s="26">
        <f>F11</f>
        <v>2521</v>
      </c>
      <c r="AQ11" s="26">
        <f>K11</f>
        <v>12135</v>
      </c>
      <c r="AR11" s="26">
        <f>R11</f>
        <v>1363</v>
      </c>
      <c r="AS11" s="26">
        <f t="shared" si="0"/>
        <v>616</v>
      </c>
      <c r="AU11" s="26">
        <f>SUM(AP11:AT11)</f>
        <v>16635</v>
      </c>
    </row>
    <row r="12" spans="1:47" x14ac:dyDescent="0.2">
      <c r="A12" s="9" t="s">
        <v>13</v>
      </c>
      <c r="B12" s="5"/>
      <c r="C12" s="6"/>
      <c r="D12" s="28">
        <v>129</v>
      </c>
      <c r="E12" s="28">
        <v>0</v>
      </c>
      <c r="F12" s="28">
        <f t="shared" si="1"/>
        <v>129</v>
      </c>
      <c r="G12" s="28">
        <v>0</v>
      </c>
      <c r="H12" s="28">
        <v>0</v>
      </c>
      <c r="I12" s="28">
        <v>0</v>
      </c>
      <c r="J12" s="28">
        <v>0</v>
      </c>
      <c r="K12" s="28">
        <f t="shared" si="2"/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2</v>
      </c>
      <c r="R12" s="28">
        <f t="shared" si="3"/>
        <v>2</v>
      </c>
      <c r="S12" s="28">
        <v>8</v>
      </c>
      <c r="T12" s="28">
        <v>16</v>
      </c>
      <c r="U12" s="28">
        <v>29</v>
      </c>
      <c r="V12" s="28">
        <v>0</v>
      </c>
      <c r="W12" s="28">
        <v>11</v>
      </c>
      <c r="X12" s="28">
        <v>3</v>
      </c>
      <c r="Y12" s="28">
        <v>0</v>
      </c>
      <c r="Z12" s="28">
        <v>13</v>
      </c>
      <c r="AA12" s="28">
        <v>9</v>
      </c>
      <c r="AB12" s="28">
        <v>65</v>
      </c>
      <c r="AC12" s="28">
        <v>0</v>
      </c>
      <c r="AD12" s="28">
        <v>3</v>
      </c>
      <c r="AE12" s="28">
        <v>0</v>
      </c>
      <c r="AF12" s="28">
        <v>0</v>
      </c>
      <c r="AG12" s="28">
        <v>5</v>
      </c>
      <c r="AH12" s="28">
        <v>7</v>
      </c>
      <c r="AI12" s="28">
        <v>7</v>
      </c>
      <c r="AJ12" s="28">
        <v>0</v>
      </c>
      <c r="AK12" s="28">
        <v>37</v>
      </c>
      <c r="AL12" s="28">
        <f>SUM(S12:AK12)</f>
        <v>213</v>
      </c>
      <c r="AM12" s="28">
        <f>F12+K12+R12+AL12</f>
        <v>344</v>
      </c>
      <c r="AP12" s="26">
        <f>F12</f>
        <v>129</v>
      </c>
      <c r="AQ12" s="26">
        <f>K12</f>
        <v>0</v>
      </c>
      <c r="AR12" s="26">
        <f>R12</f>
        <v>2</v>
      </c>
      <c r="AS12" s="26">
        <f t="shared" si="0"/>
        <v>213</v>
      </c>
      <c r="AU12" s="26">
        <f>SUM(AP12:AT12)</f>
        <v>344</v>
      </c>
    </row>
    <row r="13" spans="1:47" x14ac:dyDescent="0.2">
      <c r="A13" s="7"/>
      <c r="B13" s="8"/>
      <c r="C13" s="6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</row>
    <row r="14" spans="1:47" x14ac:dyDescent="0.2">
      <c r="A14" s="9" t="s">
        <v>14</v>
      </c>
      <c r="B14" s="5"/>
      <c r="C14" s="6"/>
      <c r="D14" s="28">
        <v>6199612.3099999996</v>
      </c>
      <c r="E14" s="28">
        <v>9909694.8599999994</v>
      </c>
      <c r="F14" s="28">
        <f>F15+F16</f>
        <v>16109307.169999998</v>
      </c>
      <c r="G14" s="28">
        <v>1163.24</v>
      </c>
      <c r="H14" s="28">
        <v>2744964.3999999939</v>
      </c>
      <c r="I14" s="28">
        <v>2101974.5099999965</v>
      </c>
      <c r="J14" s="28">
        <v>8499.1100000000024</v>
      </c>
      <c r="K14" s="28">
        <f>K15+K16</f>
        <v>4856601.2599999914</v>
      </c>
      <c r="L14" s="28">
        <v>8641.380000000001</v>
      </c>
      <c r="M14" s="28">
        <v>184635.64999999997</v>
      </c>
      <c r="N14" s="28">
        <v>571445</v>
      </c>
      <c r="O14" s="28">
        <v>23806.5</v>
      </c>
      <c r="P14" s="28">
        <v>2486</v>
      </c>
      <c r="Q14" s="28">
        <v>40378.730000000003</v>
      </c>
      <c r="R14" s="28">
        <f>R15+R16</f>
        <v>831393.26</v>
      </c>
      <c r="S14" s="28">
        <v>73469.899999999994</v>
      </c>
      <c r="T14" s="28">
        <v>118577.92</v>
      </c>
      <c r="U14" s="28">
        <v>303616</v>
      </c>
      <c r="V14" s="28">
        <v>195852.25</v>
      </c>
      <c r="W14" s="28">
        <v>86053</v>
      </c>
      <c r="X14" s="28">
        <v>64653</v>
      </c>
      <c r="Y14" s="28">
        <v>26841.649999999998</v>
      </c>
      <c r="Z14" s="28">
        <v>362941.42</v>
      </c>
      <c r="AA14" s="28">
        <v>253437</v>
      </c>
      <c r="AB14" s="28">
        <v>588501.43999999994</v>
      </c>
      <c r="AC14" s="28">
        <v>4639</v>
      </c>
      <c r="AD14" s="28">
        <v>14897.84</v>
      </c>
      <c r="AE14" s="28">
        <v>6543.9299999999994</v>
      </c>
      <c r="AF14" s="28">
        <v>22838.819999999996</v>
      </c>
      <c r="AG14" s="28">
        <v>31633</v>
      </c>
      <c r="AH14" s="28">
        <v>42437</v>
      </c>
      <c r="AI14" s="28">
        <v>48554</v>
      </c>
      <c r="AJ14" s="28">
        <v>4653.54</v>
      </c>
      <c r="AK14" s="28">
        <v>461915.3</v>
      </c>
      <c r="AL14" s="28">
        <f>AL15+AL16</f>
        <v>2712056.01</v>
      </c>
      <c r="AM14" s="28">
        <f>+AM15+AM16</f>
        <v>24509357.699999992</v>
      </c>
      <c r="AP14" s="26">
        <f>F14</f>
        <v>16109307.169999998</v>
      </c>
      <c r="AQ14" s="26">
        <f>K14</f>
        <v>4856601.2599999914</v>
      </c>
      <c r="AR14" s="26">
        <f>R14</f>
        <v>831393.26</v>
      </c>
      <c r="AS14" s="26">
        <f t="shared" si="0"/>
        <v>2712056.01</v>
      </c>
      <c r="AU14" s="26">
        <f t="shared" ref="AU14" si="4">+AU15+AU16</f>
        <v>24509357.699999992</v>
      </c>
    </row>
    <row r="15" spans="1:47" x14ac:dyDescent="0.2">
      <c r="A15" s="9" t="s">
        <v>12</v>
      </c>
      <c r="B15" s="5"/>
      <c r="C15" s="6"/>
      <c r="D15" s="28">
        <v>4701609.68</v>
      </c>
      <c r="E15" s="28">
        <v>9909694.8599999994</v>
      </c>
      <c r="F15" s="28">
        <f t="shared" ref="F15:F16" si="5">SUM(D15:E15)</f>
        <v>14611304.539999999</v>
      </c>
      <c r="G15" s="28">
        <v>1163.24</v>
      </c>
      <c r="H15" s="28">
        <v>2744964.3999999939</v>
      </c>
      <c r="I15" s="28">
        <v>2101974.5099999965</v>
      </c>
      <c r="J15" s="28">
        <v>8499.1100000000024</v>
      </c>
      <c r="K15" s="28">
        <f t="shared" ref="K15:K16" si="6">SUM(G15:J15)</f>
        <v>4856601.2599999914</v>
      </c>
      <c r="L15" s="28">
        <v>8641.380000000001</v>
      </c>
      <c r="M15" s="28">
        <v>184635.64999999997</v>
      </c>
      <c r="N15" s="28">
        <v>571445</v>
      </c>
      <c r="O15" s="28">
        <v>23806.5</v>
      </c>
      <c r="P15" s="28">
        <v>2486</v>
      </c>
      <c r="Q15" s="28">
        <v>40166.730000000003</v>
      </c>
      <c r="R15" s="28">
        <f t="shared" ref="R15:R16" si="7">SUM(L15:Q15)</f>
        <v>831181.26</v>
      </c>
      <c r="S15" s="28">
        <v>3789.9</v>
      </c>
      <c r="T15" s="28">
        <v>11809.92</v>
      </c>
      <c r="U15" s="28">
        <v>3659</v>
      </c>
      <c r="V15" s="28">
        <v>195852.25</v>
      </c>
      <c r="W15" s="28">
        <v>0</v>
      </c>
      <c r="X15" s="28">
        <v>0</v>
      </c>
      <c r="Y15" s="28">
        <v>26841.649999999998</v>
      </c>
      <c r="Z15" s="28">
        <v>124546.42</v>
      </c>
      <c r="AA15" s="28">
        <v>58949</v>
      </c>
      <c r="AB15" s="28">
        <v>26441.440000000002</v>
      </c>
      <c r="AC15" s="28">
        <v>4639</v>
      </c>
      <c r="AD15" s="28">
        <v>9207.84</v>
      </c>
      <c r="AE15" s="28">
        <v>6543.9299999999994</v>
      </c>
      <c r="AF15" s="28">
        <v>22838.819999999996</v>
      </c>
      <c r="AG15" s="28">
        <v>0</v>
      </c>
      <c r="AH15" s="28">
        <v>0</v>
      </c>
      <c r="AI15" s="28">
        <v>6368</v>
      </c>
      <c r="AJ15" s="28">
        <v>4653.54</v>
      </c>
      <c r="AK15" s="28">
        <v>82897.299999999988</v>
      </c>
      <c r="AL15" s="28">
        <f>SUM(S15:AK15)</f>
        <v>589038.01</v>
      </c>
      <c r="AM15" s="28">
        <f>F15+K15+R15+AL15</f>
        <v>20888125.069999993</v>
      </c>
      <c r="AP15" s="26">
        <f>F15</f>
        <v>14611304.539999999</v>
      </c>
      <c r="AQ15" s="26">
        <f>K15</f>
        <v>4856601.2599999914</v>
      </c>
      <c r="AR15" s="26">
        <f>R15</f>
        <v>831181.26</v>
      </c>
      <c r="AS15" s="26">
        <f t="shared" si="0"/>
        <v>589038.01</v>
      </c>
      <c r="AU15" s="26">
        <f>SUM(AP15:AT15)</f>
        <v>20888125.069999993</v>
      </c>
    </row>
    <row r="16" spans="1:47" x14ac:dyDescent="0.2">
      <c r="A16" s="9" t="s">
        <v>13</v>
      </c>
      <c r="B16" s="5"/>
      <c r="C16" s="6"/>
      <c r="D16" s="28">
        <v>1498002.63</v>
      </c>
      <c r="E16" s="28">
        <v>0</v>
      </c>
      <c r="F16" s="28">
        <f t="shared" si="5"/>
        <v>1498002.63</v>
      </c>
      <c r="G16" s="28">
        <v>0</v>
      </c>
      <c r="H16" s="28">
        <v>0</v>
      </c>
      <c r="I16" s="28">
        <v>0</v>
      </c>
      <c r="J16" s="28">
        <v>0</v>
      </c>
      <c r="K16" s="28">
        <f t="shared" si="6"/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212</v>
      </c>
      <c r="R16" s="28">
        <f t="shared" si="7"/>
        <v>212</v>
      </c>
      <c r="S16" s="28">
        <v>69680</v>
      </c>
      <c r="T16" s="28">
        <v>106768</v>
      </c>
      <c r="U16" s="28">
        <v>299957</v>
      </c>
      <c r="V16" s="28">
        <v>0</v>
      </c>
      <c r="W16" s="28">
        <v>86053</v>
      </c>
      <c r="X16" s="28">
        <v>64653</v>
      </c>
      <c r="Y16" s="28">
        <v>0</v>
      </c>
      <c r="Z16" s="28">
        <v>238395</v>
      </c>
      <c r="AA16" s="28">
        <v>194488</v>
      </c>
      <c r="AB16" s="28">
        <v>562060</v>
      </c>
      <c r="AC16" s="28">
        <v>0</v>
      </c>
      <c r="AD16" s="28">
        <v>5690</v>
      </c>
      <c r="AE16" s="28">
        <v>0</v>
      </c>
      <c r="AF16" s="28">
        <v>0</v>
      </c>
      <c r="AG16" s="28">
        <v>31633</v>
      </c>
      <c r="AH16" s="28">
        <v>42437</v>
      </c>
      <c r="AI16" s="28">
        <v>42186</v>
      </c>
      <c r="AJ16" s="28">
        <v>0</v>
      </c>
      <c r="AK16" s="28">
        <v>379018</v>
      </c>
      <c r="AL16" s="28">
        <f>SUM(S16:AK16)</f>
        <v>2123018</v>
      </c>
      <c r="AM16" s="28">
        <f>F16+K16+R16+AL16</f>
        <v>3621232.63</v>
      </c>
      <c r="AP16" s="26">
        <f>F16</f>
        <v>1498002.63</v>
      </c>
      <c r="AQ16" s="26">
        <f>K16</f>
        <v>0</v>
      </c>
      <c r="AR16" s="26">
        <f>R16</f>
        <v>212</v>
      </c>
      <c r="AS16" s="26">
        <f t="shared" si="0"/>
        <v>2123018</v>
      </c>
      <c r="AU16" s="26">
        <f>SUM(AP16:AT16)</f>
        <v>3621232.63</v>
      </c>
    </row>
    <row r="17" spans="1:47" x14ac:dyDescent="0.2">
      <c r="A17" s="8"/>
      <c r="B17" s="5"/>
      <c r="C17" s="6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1:47" x14ac:dyDescent="0.2">
      <c r="A18" s="9" t="s">
        <v>15</v>
      </c>
      <c r="B18" s="5"/>
      <c r="C18" s="6"/>
      <c r="D18" s="28">
        <v>3194579.03</v>
      </c>
      <c r="E18" s="28">
        <v>4278792.959999999</v>
      </c>
      <c r="F18" s="28">
        <f>F19+F20</f>
        <v>7473371.9899999984</v>
      </c>
      <c r="G18" s="28">
        <v>709.97</v>
      </c>
      <c r="H18" s="28">
        <v>1109035.2599999972</v>
      </c>
      <c r="I18" s="28">
        <v>933483.73999999836</v>
      </c>
      <c r="J18" s="28">
        <v>5178.82</v>
      </c>
      <c r="K18" s="28">
        <f>K19+K20</f>
        <v>2048407.7899999956</v>
      </c>
      <c r="L18" s="28">
        <v>5218.1499999999996</v>
      </c>
      <c r="M18" s="28">
        <v>75760.640000000029</v>
      </c>
      <c r="N18" s="28">
        <v>184788.9</v>
      </c>
      <c r="O18" s="28">
        <v>13448.94</v>
      </c>
      <c r="P18" s="28">
        <v>1733</v>
      </c>
      <c r="Q18" s="28">
        <v>24590.86</v>
      </c>
      <c r="R18" s="28">
        <f>R19+R20</f>
        <v>305540.49</v>
      </c>
      <c r="S18" s="28">
        <v>43104.08</v>
      </c>
      <c r="T18" s="28">
        <v>58651.78</v>
      </c>
      <c r="U18" s="28">
        <v>170525</v>
      </c>
      <c r="V18" s="28">
        <v>76334.52</v>
      </c>
      <c r="W18" s="28">
        <v>31009</v>
      </c>
      <c r="X18" s="28">
        <v>26772</v>
      </c>
      <c r="Y18" s="28">
        <v>15446.890000000001</v>
      </c>
      <c r="Z18" s="28">
        <v>207317.41999999998</v>
      </c>
      <c r="AA18" s="28">
        <v>143378</v>
      </c>
      <c r="AB18" s="28">
        <v>279639.51</v>
      </c>
      <c r="AC18" s="28">
        <v>2597</v>
      </c>
      <c r="AD18" s="28">
        <v>8475.75</v>
      </c>
      <c r="AE18" s="28">
        <v>2711.31</v>
      </c>
      <c r="AF18" s="28">
        <v>13267.920000000002</v>
      </c>
      <c r="AG18" s="28">
        <v>10452</v>
      </c>
      <c r="AH18" s="28">
        <v>14538</v>
      </c>
      <c r="AI18" s="28">
        <v>24765</v>
      </c>
      <c r="AJ18" s="28">
        <v>4429.8900000000003</v>
      </c>
      <c r="AK18" s="28">
        <v>237616.94999999998</v>
      </c>
      <c r="AL18" s="28">
        <f>AL19+AL20</f>
        <v>1371032.02</v>
      </c>
      <c r="AM18" s="28">
        <f>+AM19+AM20</f>
        <v>11198352.289999994</v>
      </c>
      <c r="AP18" s="26">
        <f>F18</f>
        <v>7473371.9899999984</v>
      </c>
      <c r="AQ18" s="26">
        <f>K18</f>
        <v>2048407.7899999956</v>
      </c>
      <c r="AR18" s="26">
        <f>R18</f>
        <v>305540.49</v>
      </c>
      <c r="AS18" s="26">
        <f t="shared" si="0"/>
        <v>1371032.02</v>
      </c>
      <c r="AU18" s="26">
        <f t="shared" ref="AU18" si="8">+AU19+AU20</f>
        <v>11198352.289999994</v>
      </c>
    </row>
    <row r="19" spans="1:47" x14ac:dyDescent="0.2">
      <c r="A19" s="9" t="s">
        <v>12</v>
      </c>
      <c r="B19" s="5"/>
      <c r="C19" s="6"/>
      <c r="D19" s="28">
        <v>2427866.19</v>
      </c>
      <c r="E19" s="28">
        <v>4278792.959999999</v>
      </c>
      <c r="F19" s="28">
        <f t="shared" ref="F19:F20" si="9">SUM(D19:E19)</f>
        <v>6706659.1499999985</v>
      </c>
      <c r="G19" s="28">
        <v>709.97</v>
      </c>
      <c r="H19" s="28">
        <v>1109035.2599999972</v>
      </c>
      <c r="I19" s="28">
        <v>933483.73999999836</v>
      </c>
      <c r="J19" s="28">
        <v>5178.82</v>
      </c>
      <c r="K19" s="28">
        <f t="shared" ref="K19:K20" si="10">SUM(G19:J19)</f>
        <v>2048407.7899999956</v>
      </c>
      <c r="L19" s="28">
        <v>5218.1499999999996</v>
      </c>
      <c r="M19" s="28">
        <v>75760.640000000029</v>
      </c>
      <c r="N19" s="28">
        <v>184788.9</v>
      </c>
      <c r="O19" s="28">
        <v>13448.94</v>
      </c>
      <c r="P19" s="28">
        <v>1733</v>
      </c>
      <c r="Q19" s="28">
        <v>24503.86</v>
      </c>
      <c r="R19" s="28">
        <f t="shared" ref="R19:R20" si="11">SUM(L19:Q19)</f>
        <v>305453.49</v>
      </c>
      <c r="S19" s="28">
        <v>2590.08</v>
      </c>
      <c r="T19" s="28">
        <v>7239.7800000000007</v>
      </c>
      <c r="U19" s="28">
        <v>2066</v>
      </c>
      <c r="V19" s="28">
        <v>76334.52</v>
      </c>
      <c r="W19" s="28">
        <v>0</v>
      </c>
      <c r="X19" s="28">
        <v>0</v>
      </c>
      <c r="Y19" s="28">
        <v>15446.890000000001</v>
      </c>
      <c r="Z19" s="28">
        <v>76006.42</v>
      </c>
      <c r="AA19" s="28">
        <v>36660</v>
      </c>
      <c r="AB19" s="28">
        <v>12985.51</v>
      </c>
      <c r="AC19" s="28">
        <v>2597</v>
      </c>
      <c r="AD19" s="28">
        <v>6317.75</v>
      </c>
      <c r="AE19" s="28">
        <v>2711.31</v>
      </c>
      <c r="AF19" s="28">
        <v>13267.920000000002</v>
      </c>
      <c r="AG19" s="28">
        <v>0</v>
      </c>
      <c r="AH19" s="28">
        <v>0</v>
      </c>
      <c r="AI19" s="28">
        <v>4118</v>
      </c>
      <c r="AJ19" s="28">
        <v>4429.8900000000003</v>
      </c>
      <c r="AK19" s="28">
        <v>50927.94999999999</v>
      </c>
      <c r="AL19" s="28">
        <f>SUM(S19:AK19)</f>
        <v>313699.02</v>
      </c>
      <c r="AM19" s="28">
        <f>F19+K19+R19+AL19</f>
        <v>9374219.4499999937</v>
      </c>
      <c r="AP19" s="26">
        <f>F19</f>
        <v>6706659.1499999985</v>
      </c>
      <c r="AQ19" s="26">
        <f>K19</f>
        <v>2048407.7899999956</v>
      </c>
      <c r="AR19" s="26">
        <f>R19</f>
        <v>305453.49</v>
      </c>
      <c r="AS19" s="26">
        <f t="shared" si="0"/>
        <v>313699.02</v>
      </c>
      <c r="AU19" s="26">
        <f>SUM(AP19:AT19)</f>
        <v>9374219.4499999937</v>
      </c>
    </row>
    <row r="20" spans="1:47" x14ac:dyDescent="0.2">
      <c r="A20" s="9" t="s">
        <v>13</v>
      </c>
      <c r="B20" s="5"/>
      <c r="C20" s="6"/>
      <c r="D20" s="28">
        <v>766712.84</v>
      </c>
      <c r="E20" s="28">
        <v>0</v>
      </c>
      <c r="F20" s="28">
        <f t="shared" si="9"/>
        <v>766712.84</v>
      </c>
      <c r="G20" s="28">
        <v>0</v>
      </c>
      <c r="H20" s="28">
        <v>0</v>
      </c>
      <c r="I20" s="28">
        <v>0</v>
      </c>
      <c r="J20" s="28">
        <v>0</v>
      </c>
      <c r="K20" s="28">
        <f t="shared" si="10"/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87</v>
      </c>
      <c r="R20" s="28">
        <f t="shared" si="11"/>
        <v>87</v>
      </c>
      <c r="S20" s="28">
        <v>40514</v>
      </c>
      <c r="T20" s="28">
        <v>51412</v>
      </c>
      <c r="U20" s="28">
        <v>168459</v>
      </c>
      <c r="V20" s="28">
        <v>0</v>
      </c>
      <c r="W20" s="28">
        <v>31009</v>
      </c>
      <c r="X20" s="28">
        <v>26772</v>
      </c>
      <c r="Y20" s="28">
        <v>0</v>
      </c>
      <c r="Z20" s="28">
        <v>131311</v>
      </c>
      <c r="AA20" s="28">
        <v>106718</v>
      </c>
      <c r="AB20" s="28">
        <v>266654</v>
      </c>
      <c r="AC20" s="28">
        <v>0</v>
      </c>
      <c r="AD20" s="28">
        <v>2158</v>
      </c>
      <c r="AE20" s="28">
        <v>0</v>
      </c>
      <c r="AF20" s="28">
        <v>0</v>
      </c>
      <c r="AG20" s="28">
        <v>10452</v>
      </c>
      <c r="AH20" s="28">
        <v>14538</v>
      </c>
      <c r="AI20" s="28">
        <v>20647</v>
      </c>
      <c r="AJ20" s="28">
        <v>0</v>
      </c>
      <c r="AK20" s="28">
        <v>186689</v>
      </c>
      <c r="AL20" s="28">
        <f>SUM(S20:AK20)</f>
        <v>1057333</v>
      </c>
      <c r="AM20" s="28">
        <f>F20+K20+R20+AL20</f>
        <v>1824132.8399999999</v>
      </c>
      <c r="AP20" s="26">
        <f>F20</f>
        <v>766712.84</v>
      </c>
      <c r="AQ20" s="26">
        <f>K20</f>
        <v>0</v>
      </c>
      <c r="AR20" s="26">
        <f>R20</f>
        <v>87</v>
      </c>
      <c r="AS20" s="26">
        <f t="shared" si="0"/>
        <v>1057333</v>
      </c>
      <c r="AU20" s="26">
        <f>SUM(AP20:AT20)</f>
        <v>1824132.8399999999</v>
      </c>
    </row>
    <row r="21" spans="1:47" x14ac:dyDescent="0.2">
      <c r="A21" s="7"/>
      <c r="B21" s="8"/>
      <c r="C21" s="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</row>
    <row r="22" spans="1:47" x14ac:dyDescent="0.2">
      <c r="A22" s="9" t="s">
        <v>16</v>
      </c>
      <c r="B22" s="5"/>
      <c r="C22" s="6"/>
      <c r="D22" s="28">
        <v>8307289.2119999994</v>
      </c>
      <c r="E22" s="28">
        <v>3970208.370000001</v>
      </c>
      <c r="F22" s="28">
        <f>F23+F24</f>
        <v>12277497.582000002</v>
      </c>
      <c r="G22" s="28">
        <v>2058</v>
      </c>
      <c r="H22" s="28">
        <v>3547409.1400000011</v>
      </c>
      <c r="I22" s="28">
        <v>3379809.6800000067</v>
      </c>
      <c r="J22" s="28">
        <v>13058.960999999999</v>
      </c>
      <c r="K22" s="28">
        <f>K23+K24</f>
        <v>6942335.7810000079</v>
      </c>
      <c r="L22" s="28">
        <v>21386.13</v>
      </c>
      <c r="M22" s="28">
        <v>302049.56999999995</v>
      </c>
      <c r="N22" s="28">
        <v>942884.25000000093</v>
      </c>
      <c r="O22" s="28">
        <v>42428.530000000006</v>
      </c>
      <c r="P22" s="28">
        <v>5334.4</v>
      </c>
      <c r="Q22" s="28">
        <v>63216.793000000005</v>
      </c>
      <c r="R22" s="28">
        <f>R23+R24</f>
        <v>1377299.6730000009</v>
      </c>
      <c r="S22" s="28">
        <v>125713.81200000001</v>
      </c>
      <c r="T22" s="28">
        <v>190948.13600000003</v>
      </c>
      <c r="U22" s="28">
        <v>512220.73000000004</v>
      </c>
      <c r="V22" s="28">
        <v>217677.35</v>
      </c>
      <c r="W22" s="28">
        <v>100889</v>
      </c>
      <c r="X22" s="28">
        <v>99892</v>
      </c>
      <c r="Y22" s="28">
        <v>65535.840000000004</v>
      </c>
      <c r="Z22" s="28">
        <v>659514.38599999994</v>
      </c>
      <c r="AA22" s="28">
        <v>400133.2</v>
      </c>
      <c r="AB22" s="28">
        <v>919643.84000000008</v>
      </c>
      <c r="AC22" s="28">
        <v>7654.3499999999995</v>
      </c>
      <c r="AD22" s="28">
        <v>23211.42</v>
      </c>
      <c r="AE22" s="28">
        <v>11261.34</v>
      </c>
      <c r="AF22" s="28">
        <v>37474.612500000003</v>
      </c>
      <c r="AG22" s="28">
        <v>33432</v>
      </c>
      <c r="AH22" s="28">
        <v>46121.520000000004</v>
      </c>
      <c r="AI22" s="28">
        <v>73283.830000000016</v>
      </c>
      <c r="AJ22" s="28">
        <v>6490</v>
      </c>
      <c r="AK22" s="28">
        <v>770515.25300000003</v>
      </c>
      <c r="AL22" s="28">
        <f>AL23+AL24</f>
        <v>4301612.6195</v>
      </c>
      <c r="AM22" s="28">
        <f>+AM23+AM24</f>
        <v>24898745.65550001</v>
      </c>
      <c r="AP22" s="26">
        <f>F22</f>
        <v>12277497.582000002</v>
      </c>
      <c r="AQ22" s="26">
        <f>K22</f>
        <v>6942335.7810000079</v>
      </c>
      <c r="AR22" s="26">
        <f>R22</f>
        <v>1377299.6730000009</v>
      </c>
      <c r="AS22" s="26">
        <f t="shared" si="0"/>
        <v>4301612.6195</v>
      </c>
      <c r="AU22" s="26">
        <f>+AU23+AU24</f>
        <v>24898745.65550001</v>
      </c>
    </row>
    <row r="23" spans="1:47" x14ac:dyDescent="0.2">
      <c r="A23" s="9" t="s">
        <v>12</v>
      </c>
      <c r="B23" s="5"/>
      <c r="C23" s="6"/>
      <c r="D23" s="28">
        <v>5929587.0019999994</v>
      </c>
      <c r="E23" s="28">
        <v>3970208.370000001</v>
      </c>
      <c r="F23" s="28">
        <f t="shared" ref="F23:F24" si="12">SUM(D23:E23)</f>
        <v>9899795.3720000014</v>
      </c>
      <c r="G23" s="28">
        <v>2058</v>
      </c>
      <c r="H23" s="28">
        <v>3547409.1400000011</v>
      </c>
      <c r="I23" s="28">
        <v>3379809.6800000067</v>
      </c>
      <c r="J23" s="28">
        <v>13058.960999999999</v>
      </c>
      <c r="K23" s="28">
        <f t="shared" ref="K23:K24" si="13">SUM(G23:J23)</f>
        <v>6942335.7810000079</v>
      </c>
      <c r="L23" s="28">
        <v>21386.13</v>
      </c>
      <c r="M23" s="28">
        <v>302049.56999999995</v>
      </c>
      <c r="N23" s="28">
        <v>942884.25000000093</v>
      </c>
      <c r="O23" s="28">
        <v>42428.530000000006</v>
      </c>
      <c r="P23" s="28">
        <v>5334.4</v>
      </c>
      <c r="Q23" s="28">
        <v>62866.993000000002</v>
      </c>
      <c r="R23" s="28">
        <f t="shared" ref="R23:R24" si="14">SUM(L23:Q23)</f>
        <v>1376949.8730000008</v>
      </c>
      <c r="S23" s="28">
        <v>10785.152</v>
      </c>
      <c r="T23" s="28">
        <v>22502.738000000001</v>
      </c>
      <c r="U23" s="28">
        <v>4918.25</v>
      </c>
      <c r="V23" s="28">
        <v>217677.35</v>
      </c>
      <c r="W23" s="28">
        <v>0</v>
      </c>
      <c r="X23" s="28">
        <v>0</v>
      </c>
      <c r="Y23" s="28">
        <v>65535.840000000004</v>
      </c>
      <c r="Z23" s="28">
        <v>276028.08600000001</v>
      </c>
      <c r="AA23" s="28">
        <v>97552</v>
      </c>
      <c r="AB23" s="28">
        <v>41334.6</v>
      </c>
      <c r="AC23" s="28">
        <v>7654.3499999999995</v>
      </c>
      <c r="AD23" s="28">
        <v>13509.8</v>
      </c>
      <c r="AE23" s="28">
        <v>11261.34</v>
      </c>
      <c r="AF23" s="28">
        <v>37474.612500000003</v>
      </c>
      <c r="AG23" s="28">
        <v>0</v>
      </c>
      <c r="AH23" s="28">
        <v>0</v>
      </c>
      <c r="AI23" s="28">
        <v>6863.35</v>
      </c>
      <c r="AJ23" s="28">
        <v>6490</v>
      </c>
      <c r="AK23" s="28">
        <v>165630.19300000003</v>
      </c>
      <c r="AL23" s="28">
        <f>SUM(S23:AK23)</f>
        <v>985217.66149999993</v>
      </c>
      <c r="AM23" s="28">
        <f>F23+K23+R23+AL23</f>
        <v>19204298.687500007</v>
      </c>
      <c r="AP23" s="26">
        <f>F23</f>
        <v>9899795.3720000014</v>
      </c>
      <c r="AQ23" s="26">
        <f>K23</f>
        <v>6942335.7810000079</v>
      </c>
      <c r="AR23" s="26">
        <f>R23</f>
        <v>1376949.8730000008</v>
      </c>
      <c r="AS23" s="26">
        <f t="shared" si="0"/>
        <v>985217.66149999993</v>
      </c>
      <c r="AU23" s="26">
        <f>SUM(AP23:AT23)</f>
        <v>19204298.687500007</v>
      </c>
    </row>
    <row r="24" spans="1:47" x14ac:dyDescent="0.2">
      <c r="A24" s="9" t="s">
        <v>13</v>
      </c>
      <c r="B24" s="5"/>
      <c r="C24" s="6"/>
      <c r="D24" s="28">
        <v>2377702.21</v>
      </c>
      <c r="E24" s="28">
        <v>0</v>
      </c>
      <c r="F24" s="28">
        <f t="shared" si="12"/>
        <v>2377702.21</v>
      </c>
      <c r="G24" s="28">
        <v>0</v>
      </c>
      <c r="H24" s="28">
        <v>0</v>
      </c>
      <c r="I24" s="28">
        <v>0</v>
      </c>
      <c r="J24" s="28">
        <v>0</v>
      </c>
      <c r="K24" s="28">
        <f t="shared" si="13"/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349.8</v>
      </c>
      <c r="R24" s="28">
        <f t="shared" si="14"/>
        <v>349.8</v>
      </c>
      <c r="S24" s="28">
        <v>114928.66</v>
      </c>
      <c r="T24" s="28">
        <v>168445.39800000002</v>
      </c>
      <c r="U24" s="28">
        <v>507302.48000000004</v>
      </c>
      <c r="V24" s="28">
        <v>0</v>
      </c>
      <c r="W24" s="28">
        <v>100889</v>
      </c>
      <c r="X24" s="28">
        <v>99892</v>
      </c>
      <c r="Y24" s="28">
        <v>0</v>
      </c>
      <c r="Z24" s="28">
        <v>383486.3</v>
      </c>
      <c r="AA24" s="28">
        <v>302581.2</v>
      </c>
      <c r="AB24" s="28">
        <v>878309.24000000011</v>
      </c>
      <c r="AC24" s="28">
        <v>0</v>
      </c>
      <c r="AD24" s="28">
        <v>9701.619999999999</v>
      </c>
      <c r="AE24" s="28">
        <v>0</v>
      </c>
      <c r="AF24" s="28">
        <v>0</v>
      </c>
      <c r="AG24" s="28">
        <v>33432</v>
      </c>
      <c r="AH24" s="28">
        <v>46121.520000000004</v>
      </c>
      <c r="AI24" s="28">
        <v>66420.48000000001</v>
      </c>
      <c r="AJ24" s="28">
        <v>0</v>
      </c>
      <c r="AK24" s="28">
        <v>604885.05999999994</v>
      </c>
      <c r="AL24" s="28">
        <f>SUM(S24:AK24)</f>
        <v>3316394.9580000001</v>
      </c>
      <c r="AM24" s="28">
        <f>F24+K24+R24+AL24</f>
        <v>5694446.9680000003</v>
      </c>
      <c r="AP24" s="26">
        <f>F24</f>
        <v>2377702.21</v>
      </c>
      <c r="AQ24" s="26">
        <f>K24</f>
        <v>0</v>
      </c>
      <c r="AR24" s="26">
        <f>R24</f>
        <v>349.8</v>
      </c>
      <c r="AS24" s="26">
        <f t="shared" si="0"/>
        <v>3316394.9580000001</v>
      </c>
      <c r="AU24" s="26">
        <f>SUM(AP24:AT24)</f>
        <v>5694446.9680000003</v>
      </c>
    </row>
    <row r="25" spans="1:47" x14ac:dyDescent="0.2">
      <c r="A25" s="7"/>
      <c r="B25" s="8"/>
      <c r="C25" s="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</row>
    <row r="26" spans="1:47" x14ac:dyDescent="0.2">
      <c r="A26" s="9" t="s">
        <v>17</v>
      </c>
      <c r="B26" s="5"/>
      <c r="C26" s="6"/>
      <c r="D26" s="28">
        <v>121130.44999999998</v>
      </c>
      <c r="E26" s="28">
        <v>148226.56000000003</v>
      </c>
      <c r="F26" s="28">
        <f>F27+F28</f>
        <v>269357.01</v>
      </c>
      <c r="G26" s="28">
        <v>158.31</v>
      </c>
      <c r="H26" s="28">
        <v>246674.83999999991</v>
      </c>
      <c r="I26" s="28">
        <v>200553.42999999985</v>
      </c>
      <c r="J26" s="28">
        <v>884.33</v>
      </c>
      <c r="K26" s="28">
        <f>K27+K28</f>
        <v>448270.90999999974</v>
      </c>
      <c r="L26" s="28">
        <v>1078.5200000000002</v>
      </c>
      <c r="M26" s="28">
        <v>24649.420000000006</v>
      </c>
      <c r="N26" s="28">
        <v>35657.900000000038</v>
      </c>
      <c r="O26" s="28">
        <v>947.01</v>
      </c>
      <c r="P26" s="28">
        <v>244.22</v>
      </c>
      <c r="Q26" s="28">
        <v>2739.4099999999994</v>
      </c>
      <c r="R26" s="28">
        <f>R27+R28</f>
        <v>65316.480000000047</v>
      </c>
      <c r="S26" s="28">
        <v>1334.48</v>
      </c>
      <c r="T26" s="28">
        <v>2916.7599999999998</v>
      </c>
      <c r="U26" s="28">
        <v>3817.34</v>
      </c>
      <c r="V26" s="28">
        <v>7538.5099999999993</v>
      </c>
      <c r="W26" s="28">
        <v>1155.6599999999999</v>
      </c>
      <c r="X26" s="28">
        <v>447.53999999999996</v>
      </c>
      <c r="Y26" s="28">
        <v>2404.0000000000005</v>
      </c>
      <c r="Z26" s="28">
        <v>16659.05</v>
      </c>
      <c r="AA26" s="28">
        <v>2572.0100000000002</v>
      </c>
      <c r="AB26" s="28">
        <v>9075.86</v>
      </c>
      <c r="AC26" s="28">
        <v>182.57999999999998</v>
      </c>
      <c r="AD26" s="28">
        <v>1191.83</v>
      </c>
      <c r="AE26" s="28">
        <v>603.80000000000007</v>
      </c>
      <c r="AF26" s="28">
        <v>1379.19</v>
      </c>
      <c r="AG26" s="28">
        <v>560.1</v>
      </c>
      <c r="AH26" s="28">
        <v>797.65</v>
      </c>
      <c r="AI26" s="28">
        <v>1418.1000000000001</v>
      </c>
      <c r="AJ26" s="28">
        <v>296.21000000000004</v>
      </c>
      <c r="AK26" s="28">
        <v>13448.130000000001</v>
      </c>
      <c r="AL26" s="28">
        <f>AL27+AL28</f>
        <v>67798.8</v>
      </c>
      <c r="AM26" s="28">
        <f>+AM27+AM28</f>
        <v>850743.19999999984</v>
      </c>
      <c r="AP26" s="26">
        <f>F26</f>
        <v>269357.01</v>
      </c>
      <c r="AQ26" s="26">
        <f>K26</f>
        <v>448270.90999999974</v>
      </c>
      <c r="AR26" s="26">
        <f>R26</f>
        <v>65316.480000000047</v>
      </c>
      <c r="AS26" s="26">
        <f t="shared" si="0"/>
        <v>67798.8</v>
      </c>
      <c r="AU26" s="26">
        <f t="shared" ref="AU26" si="15">+AU27+AU28</f>
        <v>850743.19999999984</v>
      </c>
    </row>
    <row r="27" spans="1:47" x14ac:dyDescent="0.2">
      <c r="A27" s="9" t="s">
        <v>12</v>
      </c>
      <c r="B27" s="5"/>
      <c r="C27" s="6"/>
      <c r="D27" s="28">
        <v>104947.79999999999</v>
      </c>
      <c r="E27" s="28">
        <v>148226.56000000003</v>
      </c>
      <c r="F27" s="28">
        <f t="shared" ref="F27:F28" si="16">SUM(D27:E27)</f>
        <v>253174.36000000002</v>
      </c>
      <c r="G27" s="28">
        <v>158.31</v>
      </c>
      <c r="H27" s="28">
        <v>246674.83999999991</v>
      </c>
      <c r="I27" s="28">
        <v>200553.42999999985</v>
      </c>
      <c r="J27" s="28">
        <v>884.33</v>
      </c>
      <c r="K27" s="28">
        <f t="shared" ref="K27:K28" si="17">SUM(G27:J27)</f>
        <v>448270.90999999974</v>
      </c>
      <c r="L27" s="28">
        <v>1078.5200000000002</v>
      </c>
      <c r="M27" s="28">
        <v>24649.420000000006</v>
      </c>
      <c r="N27" s="28">
        <v>35657.900000000038</v>
      </c>
      <c r="O27" s="28">
        <v>947.01</v>
      </c>
      <c r="P27" s="28">
        <v>244.22</v>
      </c>
      <c r="Q27" s="28">
        <v>2679.1099999999992</v>
      </c>
      <c r="R27" s="28">
        <f t="shared" ref="R27:R28" si="18">SUM(L27:Q27)</f>
        <v>65256.180000000044</v>
      </c>
      <c r="S27" s="28">
        <v>417.25</v>
      </c>
      <c r="T27" s="28">
        <v>1031.3699999999999</v>
      </c>
      <c r="U27" s="28">
        <v>314.51000000000005</v>
      </c>
      <c r="V27" s="28">
        <v>7538.5099999999993</v>
      </c>
      <c r="W27" s="28">
        <v>0</v>
      </c>
      <c r="X27" s="28">
        <v>0</v>
      </c>
      <c r="Y27" s="28">
        <v>2404.0000000000005</v>
      </c>
      <c r="Z27" s="28">
        <v>14564.74</v>
      </c>
      <c r="AA27" s="28">
        <v>1018.35</v>
      </c>
      <c r="AB27" s="28">
        <v>984.40000000000009</v>
      </c>
      <c r="AC27" s="28">
        <v>182.57999999999998</v>
      </c>
      <c r="AD27" s="28">
        <v>949.23</v>
      </c>
      <c r="AE27" s="28">
        <v>603.80000000000007</v>
      </c>
      <c r="AF27" s="28">
        <v>1379.19</v>
      </c>
      <c r="AG27" s="28">
        <v>0</v>
      </c>
      <c r="AH27" s="28">
        <v>0</v>
      </c>
      <c r="AI27" s="28">
        <v>655.20000000000005</v>
      </c>
      <c r="AJ27" s="28">
        <v>296.21000000000004</v>
      </c>
      <c r="AK27" s="28">
        <v>8655.9900000000016</v>
      </c>
      <c r="AL27" s="28">
        <f>SUM(S27:AK27)</f>
        <v>40995.33</v>
      </c>
      <c r="AM27" s="28">
        <f>F27+K27+R27+AL27</f>
        <v>807696.7799999998</v>
      </c>
      <c r="AP27" s="26">
        <f>F27</f>
        <v>253174.36000000002</v>
      </c>
      <c r="AQ27" s="26">
        <f>K27</f>
        <v>448270.90999999974</v>
      </c>
      <c r="AR27" s="26">
        <f>R27</f>
        <v>65256.180000000044</v>
      </c>
      <c r="AS27" s="26">
        <f t="shared" si="0"/>
        <v>40995.33</v>
      </c>
      <c r="AU27" s="26">
        <f>SUM(AP27:AT27)</f>
        <v>807696.7799999998</v>
      </c>
    </row>
    <row r="28" spans="1:47" x14ac:dyDescent="0.2">
      <c r="A28" s="9" t="s">
        <v>13</v>
      </c>
      <c r="B28" s="5"/>
      <c r="C28" s="6"/>
      <c r="D28" s="28">
        <v>16182.65</v>
      </c>
      <c r="E28" s="28">
        <v>0</v>
      </c>
      <c r="F28" s="28">
        <f t="shared" si="16"/>
        <v>16182.65</v>
      </c>
      <c r="G28" s="28">
        <v>0</v>
      </c>
      <c r="H28" s="28">
        <v>0</v>
      </c>
      <c r="I28" s="28">
        <v>0</v>
      </c>
      <c r="J28" s="28">
        <v>0</v>
      </c>
      <c r="K28" s="28">
        <f t="shared" si="17"/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60.3</v>
      </c>
      <c r="R28" s="28">
        <f t="shared" si="18"/>
        <v>60.3</v>
      </c>
      <c r="S28" s="28">
        <v>917.23000000000013</v>
      </c>
      <c r="T28" s="28">
        <v>1885.3899999999999</v>
      </c>
      <c r="U28" s="28">
        <v>3502.83</v>
      </c>
      <c r="V28" s="28">
        <v>0</v>
      </c>
      <c r="W28" s="28">
        <v>1155.6599999999999</v>
      </c>
      <c r="X28" s="28">
        <v>447.53999999999996</v>
      </c>
      <c r="Y28" s="28">
        <v>0</v>
      </c>
      <c r="Z28" s="28">
        <v>2094.31</v>
      </c>
      <c r="AA28" s="28">
        <v>1553.66</v>
      </c>
      <c r="AB28" s="28">
        <v>8091.4600000000009</v>
      </c>
      <c r="AC28" s="28">
        <v>0</v>
      </c>
      <c r="AD28" s="28">
        <v>242.6</v>
      </c>
      <c r="AE28" s="28">
        <v>0</v>
      </c>
      <c r="AF28" s="28">
        <v>0</v>
      </c>
      <c r="AG28" s="28">
        <v>560.1</v>
      </c>
      <c r="AH28" s="28">
        <v>797.65</v>
      </c>
      <c r="AI28" s="28">
        <v>762.90000000000009</v>
      </c>
      <c r="AJ28" s="28">
        <v>0</v>
      </c>
      <c r="AK28" s="28">
        <v>4792.1400000000003</v>
      </c>
      <c r="AL28" s="28">
        <f>SUM(S28:AK28)</f>
        <v>26803.47</v>
      </c>
      <c r="AM28" s="28">
        <f>F28+K28+R28+AL28</f>
        <v>43046.42</v>
      </c>
      <c r="AP28" s="26">
        <f>F28</f>
        <v>16182.65</v>
      </c>
      <c r="AQ28" s="26">
        <f>K28</f>
        <v>0</v>
      </c>
      <c r="AR28" s="26">
        <f>R28</f>
        <v>60.3</v>
      </c>
      <c r="AS28" s="26">
        <f t="shared" si="0"/>
        <v>26803.47</v>
      </c>
      <c r="AU28" s="26">
        <f>SUM(AP28:AT28)</f>
        <v>43046.42</v>
      </c>
    </row>
    <row r="29" spans="1:47" x14ac:dyDescent="0.2">
      <c r="A29" s="7"/>
      <c r="B29" s="8"/>
      <c r="C29" s="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</row>
    <row r="30" spans="1:47" x14ac:dyDescent="0.2">
      <c r="A30" s="9" t="s">
        <v>18</v>
      </c>
      <c r="B30" s="5"/>
      <c r="C30" s="6"/>
      <c r="D30" s="28">
        <v>20759.669999999998</v>
      </c>
      <c r="E30" s="28">
        <v>25091.5</v>
      </c>
      <c r="F30" s="28">
        <f>F31+F32</f>
        <v>45851.17</v>
      </c>
      <c r="G30" s="28">
        <v>24.799999999999997</v>
      </c>
      <c r="H30" s="28">
        <v>67903.350000000108</v>
      </c>
      <c r="I30" s="28">
        <v>56566.590000000033</v>
      </c>
      <c r="J30" s="28">
        <v>180.49</v>
      </c>
      <c r="K30" s="28">
        <f>K31+K32</f>
        <v>124675.23000000014</v>
      </c>
      <c r="L30" s="28">
        <v>197.51999999999998</v>
      </c>
      <c r="M30" s="28">
        <v>6310.6800000000039</v>
      </c>
      <c r="N30" s="28">
        <v>8778.6</v>
      </c>
      <c r="O30" s="28">
        <v>201.57000000000002</v>
      </c>
      <c r="P30" s="28">
        <v>56.980000000000004</v>
      </c>
      <c r="Q30" s="28">
        <v>585.72</v>
      </c>
      <c r="R30" s="28">
        <f>R31+R32</f>
        <v>16131.070000000003</v>
      </c>
      <c r="S30" s="28">
        <v>222.64999999999998</v>
      </c>
      <c r="T30" s="28">
        <v>498.26</v>
      </c>
      <c r="U30" s="28">
        <v>654.29000000000019</v>
      </c>
      <c r="V30" s="28">
        <v>1508.2799999999997</v>
      </c>
      <c r="W30" s="28">
        <v>219.2</v>
      </c>
      <c r="X30" s="28">
        <v>81.800000000000011</v>
      </c>
      <c r="Y30" s="28">
        <v>397.50000000000006</v>
      </c>
      <c r="Z30" s="28">
        <v>2955.14</v>
      </c>
      <c r="AA30" s="28">
        <v>474.13</v>
      </c>
      <c r="AB30" s="28">
        <v>1508.91</v>
      </c>
      <c r="AC30" s="28">
        <v>35.379999999999995</v>
      </c>
      <c r="AD30" s="28">
        <v>200.55</v>
      </c>
      <c r="AE30" s="28">
        <v>138.19999999999999</v>
      </c>
      <c r="AF30" s="28">
        <v>282.13</v>
      </c>
      <c r="AG30" s="28">
        <v>95</v>
      </c>
      <c r="AH30" s="28">
        <v>131.20000000000002</v>
      </c>
      <c r="AI30" s="28">
        <v>236.5</v>
      </c>
      <c r="AJ30" s="28">
        <v>82.85</v>
      </c>
      <c r="AK30" s="28">
        <v>2330.19</v>
      </c>
      <c r="AL30" s="28">
        <f>AL31+AL32</f>
        <v>12052.16</v>
      </c>
      <c r="AM30" s="28">
        <f>+AM31+AM32</f>
        <v>198709.63000000012</v>
      </c>
      <c r="AP30" s="26">
        <f>F30</f>
        <v>45851.17</v>
      </c>
      <c r="AQ30" s="26">
        <f>K30</f>
        <v>124675.23000000014</v>
      </c>
      <c r="AR30" s="26">
        <f>R30</f>
        <v>16131.070000000003</v>
      </c>
      <c r="AS30" s="26">
        <f t="shared" si="0"/>
        <v>12052.16</v>
      </c>
      <c r="AU30" s="26">
        <f>+AU31+AU32</f>
        <v>198709.63000000012</v>
      </c>
    </row>
    <row r="31" spans="1:47" x14ac:dyDescent="0.2">
      <c r="A31" s="9" t="s">
        <v>12</v>
      </c>
      <c r="B31" s="5"/>
      <c r="C31" s="6"/>
      <c r="D31" s="28">
        <v>18056.449999999997</v>
      </c>
      <c r="E31" s="28">
        <v>25091.5</v>
      </c>
      <c r="F31" s="28">
        <f t="shared" ref="F31:F32" si="19">SUM(D31:E31)</f>
        <v>43147.95</v>
      </c>
      <c r="G31" s="28">
        <v>24.799999999999997</v>
      </c>
      <c r="H31" s="28">
        <v>67903.350000000108</v>
      </c>
      <c r="I31" s="28">
        <v>56566.590000000033</v>
      </c>
      <c r="J31" s="28">
        <v>180.49</v>
      </c>
      <c r="K31" s="28">
        <f t="shared" ref="K31:K32" si="20">SUM(G31:J31)</f>
        <v>124675.23000000014</v>
      </c>
      <c r="L31" s="28">
        <v>197.51999999999998</v>
      </c>
      <c r="M31" s="28">
        <v>6310.6800000000039</v>
      </c>
      <c r="N31" s="28">
        <v>8778.6</v>
      </c>
      <c r="O31" s="28">
        <v>201.57000000000002</v>
      </c>
      <c r="P31" s="28">
        <v>56.980000000000004</v>
      </c>
      <c r="Q31" s="28">
        <v>573.4</v>
      </c>
      <c r="R31" s="28">
        <f t="shared" ref="R31:R32" si="21">SUM(L31:Q31)</f>
        <v>16118.750000000004</v>
      </c>
      <c r="S31" s="28">
        <v>70.199999999999989</v>
      </c>
      <c r="T31" s="28">
        <v>191.1</v>
      </c>
      <c r="U31" s="28">
        <v>62.32</v>
      </c>
      <c r="V31" s="28">
        <v>1508.2799999999997</v>
      </c>
      <c r="W31" s="28">
        <v>0</v>
      </c>
      <c r="X31" s="28">
        <v>0</v>
      </c>
      <c r="Y31" s="28">
        <v>397.50000000000006</v>
      </c>
      <c r="Z31" s="28">
        <v>2610.14</v>
      </c>
      <c r="AA31" s="28">
        <v>214.73000000000002</v>
      </c>
      <c r="AB31" s="28">
        <v>168.29999999999998</v>
      </c>
      <c r="AC31" s="28">
        <v>35.379999999999995</v>
      </c>
      <c r="AD31" s="28">
        <v>160.55000000000001</v>
      </c>
      <c r="AE31" s="28">
        <v>138.19999999999999</v>
      </c>
      <c r="AF31" s="28">
        <v>282.13</v>
      </c>
      <c r="AG31" s="28">
        <v>0</v>
      </c>
      <c r="AH31" s="28">
        <v>0</v>
      </c>
      <c r="AI31" s="28">
        <v>109.39999999999999</v>
      </c>
      <c r="AJ31" s="28">
        <v>82.85</v>
      </c>
      <c r="AK31" s="28">
        <v>1540.1000000000001</v>
      </c>
      <c r="AL31" s="28">
        <f>SUM(S31:AK31)</f>
        <v>7571.1799999999994</v>
      </c>
      <c r="AM31" s="28">
        <f>F31+K31+R31+AL31</f>
        <v>191513.11000000013</v>
      </c>
      <c r="AP31" s="26">
        <f>F31</f>
        <v>43147.95</v>
      </c>
      <c r="AQ31" s="26">
        <f>K31</f>
        <v>124675.23000000014</v>
      </c>
      <c r="AR31" s="26">
        <f>R31</f>
        <v>16118.750000000004</v>
      </c>
      <c r="AS31" s="26">
        <f t="shared" si="0"/>
        <v>7571.1799999999994</v>
      </c>
      <c r="AU31" s="26">
        <f>SUM(AP31:AT31)</f>
        <v>191513.11000000013</v>
      </c>
    </row>
    <row r="32" spans="1:47" x14ac:dyDescent="0.2">
      <c r="A32" s="9" t="s">
        <v>13</v>
      </c>
      <c r="B32" s="5"/>
      <c r="C32" s="6"/>
      <c r="D32" s="28">
        <v>2703.22</v>
      </c>
      <c r="E32" s="28">
        <v>0</v>
      </c>
      <c r="F32" s="28">
        <f t="shared" si="19"/>
        <v>2703.22</v>
      </c>
      <c r="G32" s="28">
        <v>0</v>
      </c>
      <c r="H32" s="28">
        <v>0</v>
      </c>
      <c r="I32" s="28">
        <v>0</v>
      </c>
      <c r="J32" s="28">
        <v>0</v>
      </c>
      <c r="K32" s="28">
        <f t="shared" si="20"/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12.32</v>
      </c>
      <c r="R32" s="28">
        <f t="shared" si="21"/>
        <v>12.32</v>
      </c>
      <c r="S32" s="28">
        <v>152.44999999999999</v>
      </c>
      <c r="T32" s="28">
        <v>307.15999999999997</v>
      </c>
      <c r="U32" s="28">
        <v>591.97000000000014</v>
      </c>
      <c r="V32" s="28">
        <v>0</v>
      </c>
      <c r="W32" s="28">
        <v>219.2</v>
      </c>
      <c r="X32" s="28">
        <v>81.800000000000011</v>
      </c>
      <c r="Y32" s="28">
        <v>0</v>
      </c>
      <c r="Z32" s="28">
        <v>345</v>
      </c>
      <c r="AA32" s="28">
        <v>259.39999999999998</v>
      </c>
      <c r="AB32" s="28">
        <v>1340.6100000000001</v>
      </c>
      <c r="AC32" s="28">
        <v>0</v>
      </c>
      <c r="AD32" s="28">
        <v>40</v>
      </c>
      <c r="AE32" s="28">
        <v>0</v>
      </c>
      <c r="AF32" s="28">
        <v>0</v>
      </c>
      <c r="AG32" s="28">
        <v>95</v>
      </c>
      <c r="AH32" s="28">
        <v>131.20000000000002</v>
      </c>
      <c r="AI32" s="28">
        <v>127.1</v>
      </c>
      <c r="AJ32" s="28">
        <v>0</v>
      </c>
      <c r="AK32" s="28">
        <v>790.09</v>
      </c>
      <c r="AL32" s="28">
        <f>SUM(S32:AK32)</f>
        <v>4480.9799999999996</v>
      </c>
      <c r="AM32" s="28">
        <f>F32+K32+R32+AL32</f>
        <v>7196.5199999999995</v>
      </c>
      <c r="AP32" s="26">
        <f>F32</f>
        <v>2703.22</v>
      </c>
      <c r="AQ32" s="26">
        <f>K32</f>
        <v>0</v>
      </c>
      <c r="AR32" s="26">
        <f>R32</f>
        <v>12.32</v>
      </c>
      <c r="AS32" s="26">
        <f t="shared" si="0"/>
        <v>4480.9799999999996</v>
      </c>
      <c r="AU32" s="26">
        <f>SUM(AP32:AT32)</f>
        <v>7196.5199999999995</v>
      </c>
    </row>
    <row r="33" spans="1:47" x14ac:dyDescent="0.2">
      <c r="A33" s="7"/>
      <c r="B33" s="8"/>
      <c r="C33" s="6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47" x14ac:dyDescent="0.2">
      <c r="A34" s="9" t="s">
        <v>19</v>
      </c>
      <c r="B34" s="5"/>
      <c r="C34" s="6"/>
      <c r="D34" s="28">
        <v>6013.7550000000001</v>
      </c>
      <c r="E34" s="28">
        <v>6085.9674999999997</v>
      </c>
      <c r="F34" s="28">
        <f>F35+F36</f>
        <v>12099.7225</v>
      </c>
      <c r="G34" s="28">
        <v>6</v>
      </c>
      <c r="H34" s="28">
        <v>15079.305000000013</v>
      </c>
      <c r="I34" s="28">
        <v>13335.200000000013</v>
      </c>
      <c r="J34" s="28">
        <v>33.700000000000003</v>
      </c>
      <c r="K34" s="28">
        <f>K35+K36</f>
        <v>28454.205000000027</v>
      </c>
      <c r="L34" s="28">
        <v>63.599999999999994</v>
      </c>
      <c r="M34" s="28">
        <v>1458.420000000001</v>
      </c>
      <c r="N34" s="28">
        <v>2193.6</v>
      </c>
      <c r="O34" s="28">
        <v>32.700000000000003</v>
      </c>
      <c r="P34" s="28">
        <v>7.03</v>
      </c>
      <c r="Q34" s="28">
        <v>96.295000000000016</v>
      </c>
      <c r="R34" s="28">
        <f>R35+R36</f>
        <v>3851.6450000000009</v>
      </c>
      <c r="S34" s="28">
        <v>72.174999999999997</v>
      </c>
      <c r="T34" s="28">
        <v>146.82499999999999</v>
      </c>
      <c r="U34" s="28">
        <v>181.13250000000002</v>
      </c>
      <c r="V34" s="28">
        <v>222.3775</v>
      </c>
      <c r="W34" s="28">
        <v>53.317500000000003</v>
      </c>
      <c r="X34" s="28">
        <v>20.002500000000001</v>
      </c>
      <c r="Y34" s="28">
        <v>128.89750000000001</v>
      </c>
      <c r="Z34" s="28">
        <v>878.82000000000016</v>
      </c>
      <c r="AA34" s="28">
        <v>114.26499999999999</v>
      </c>
      <c r="AB34" s="28">
        <v>424.85250000000002</v>
      </c>
      <c r="AC34" s="28">
        <v>4.4424999999999999</v>
      </c>
      <c r="AD34" s="28">
        <v>51.2</v>
      </c>
      <c r="AE34" s="28">
        <v>29.95</v>
      </c>
      <c r="AF34" s="28">
        <v>36.450000000000003</v>
      </c>
      <c r="AG34" s="28">
        <v>26.232500000000002</v>
      </c>
      <c r="AH34" s="28">
        <v>37.085000000000001</v>
      </c>
      <c r="AI34" s="28">
        <v>65.125</v>
      </c>
      <c r="AJ34" s="28">
        <v>12.805</v>
      </c>
      <c r="AK34" s="28">
        <v>665.08249999999998</v>
      </c>
      <c r="AL34" s="28">
        <f>AL35+AL36</f>
        <v>3171.0375000000004</v>
      </c>
      <c r="AM34" s="28">
        <f>+AM35+AM36</f>
        <v>47576.610000000022</v>
      </c>
      <c r="AP34" s="26">
        <f>F34</f>
        <v>12099.7225</v>
      </c>
      <c r="AQ34" s="26">
        <f>K34</f>
        <v>28454.205000000027</v>
      </c>
      <c r="AR34" s="26">
        <f>R34</f>
        <v>3851.6450000000009</v>
      </c>
      <c r="AS34" s="26">
        <f t="shared" si="0"/>
        <v>3171.0375000000004</v>
      </c>
      <c r="AU34" s="26">
        <f t="shared" ref="AU34" si="22">+AU35+AU36</f>
        <v>47576.610000000022</v>
      </c>
    </row>
    <row r="35" spans="1:47" x14ac:dyDescent="0.2">
      <c r="A35" s="9" t="s">
        <v>12</v>
      </c>
      <c r="B35" s="5"/>
      <c r="C35" s="6"/>
      <c r="D35" s="28">
        <v>5250.62</v>
      </c>
      <c r="E35" s="28">
        <v>6085.9674999999997</v>
      </c>
      <c r="F35" s="28">
        <f t="shared" ref="F35:F36" si="23">SUM(D35:E35)</f>
        <v>11336.5875</v>
      </c>
      <c r="G35" s="28">
        <v>6</v>
      </c>
      <c r="H35" s="28">
        <v>15079.305000000013</v>
      </c>
      <c r="I35" s="28">
        <v>13335.200000000013</v>
      </c>
      <c r="J35" s="28">
        <v>33.700000000000003</v>
      </c>
      <c r="K35" s="28">
        <f t="shared" ref="K35:K36" si="24">SUM(G35:J35)</f>
        <v>28454.205000000027</v>
      </c>
      <c r="L35" s="28">
        <v>63.599999999999994</v>
      </c>
      <c r="M35" s="28">
        <v>1458.420000000001</v>
      </c>
      <c r="N35" s="28">
        <v>2193.6</v>
      </c>
      <c r="O35" s="28">
        <v>32.700000000000003</v>
      </c>
      <c r="P35" s="28">
        <v>7.03</v>
      </c>
      <c r="Q35" s="28">
        <v>92.785000000000011</v>
      </c>
      <c r="R35" s="28">
        <f t="shared" ref="R35:R36" si="25">SUM(L35:Q35)</f>
        <v>3848.1350000000007</v>
      </c>
      <c r="S35" s="28">
        <v>25.275000000000002</v>
      </c>
      <c r="T35" s="28">
        <v>59.474999999999994</v>
      </c>
      <c r="U35" s="28">
        <v>13.870000000000001</v>
      </c>
      <c r="V35" s="28">
        <v>222.3775</v>
      </c>
      <c r="W35" s="28">
        <v>0</v>
      </c>
      <c r="X35" s="28">
        <v>0</v>
      </c>
      <c r="Y35" s="28">
        <v>128.89750000000001</v>
      </c>
      <c r="Z35" s="28">
        <v>787.37000000000012</v>
      </c>
      <c r="AA35" s="28">
        <v>45.657499999999999</v>
      </c>
      <c r="AB35" s="28">
        <v>36.475000000000001</v>
      </c>
      <c r="AC35" s="28">
        <v>4.4424999999999999</v>
      </c>
      <c r="AD35" s="28">
        <v>38.325000000000003</v>
      </c>
      <c r="AE35" s="28">
        <v>29.95</v>
      </c>
      <c r="AF35" s="28">
        <v>36.450000000000003</v>
      </c>
      <c r="AG35" s="28">
        <v>0</v>
      </c>
      <c r="AH35" s="28">
        <v>0</v>
      </c>
      <c r="AI35" s="28">
        <v>27.475000000000001</v>
      </c>
      <c r="AJ35" s="28">
        <v>12.805</v>
      </c>
      <c r="AK35" s="28">
        <v>423.56</v>
      </c>
      <c r="AL35" s="28">
        <f>SUM(S35:AK35)</f>
        <v>1892.4050000000002</v>
      </c>
      <c r="AM35" s="28">
        <f>F35+K35+R35+AL35</f>
        <v>45531.332500000026</v>
      </c>
      <c r="AP35" s="26">
        <f>F35</f>
        <v>11336.5875</v>
      </c>
      <c r="AQ35" s="26">
        <f>K35</f>
        <v>28454.205000000027</v>
      </c>
      <c r="AR35" s="26">
        <f>R35</f>
        <v>3848.1350000000007</v>
      </c>
      <c r="AS35" s="26">
        <f t="shared" si="0"/>
        <v>1892.4050000000002</v>
      </c>
      <c r="AU35" s="26">
        <f>SUM(AP35:AT35)</f>
        <v>45531.332500000026</v>
      </c>
    </row>
    <row r="36" spans="1:47" x14ac:dyDescent="0.2">
      <c r="A36" s="9" t="s">
        <v>13</v>
      </c>
      <c r="B36" s="5"/>
      <c r="C36" s="6"/>
      <c r="D36" s="28">
        <v>763.13499999999999</v>
      </c>
      <c r="E36" s="28">
        <v>0</v>
      </c>
      <c r="F36" s="28">
        <f t="shared" si="23"/>
        <v>763.13499999999999</v>
      </c>
      <c r="G36" s="28">
        <v>0</v>
      </c>
      <c r="H36" s="28">
        <v>0</v>
      </c>
      <c r="I36" s="28">
        <v>0</v>
      </c>
      <c r="J36" s="28">
        <v>0</v>
      </c>
      <c r="K36" s="28">
        <f t="shared" si="24"/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3.51</v>
      </c>
      <c r="R36" s="28">
        <f t="shared" si="25"/>
        <v>3.51</v>
      </c>
      <c r="S36" s="28">
        <v>46.9</v>
      </c>
      <c r="T36" s="28">
        <v>87.34999999999998</v>
      </c>
      <c r="U36" s="28">
        <v>167.26250000000002</v>
      </c>
      <c r="V36" s="28">
        <v>0</v>
      </c>
      <c r="W36" s="28">
        <v>53.317500000000003</v>
      </c>
      <c r="X36" s="28">
        <v>20.002500000000001</v>
      </c>
      <c r="Y36" s="28">
        <v>0</v>
      </c>
      <c r="Z36" s="28">
        <v>91.45</v>
      </c>
      <c r="AA36" s="28">
        <v>68.607499999999987</v>
      </c>
      <c r="AB36" s="28">
        <v>388.3775</v>
      </c>
      <c r="AC36" s="28">
        <v>0</v>
      </c>
      <c r="AD36" s="28">
        <v>12.875</v>
      </c>
      <c r="AE36" s="28">
        <v>0</v>
      </c>
      <c r="AF36" s="28">
        <v>0</v>
      </c>
      <c r="AG36" s="28">
        <v>26.232500000000002</v>
      </c>
      <c r="AH36" s="28">
        <v>37.085000000000001</v>
      </c>
      <c r="AI36" s="28">
        <v>37.65</v>
      </c>
      <c r="AJ36" s="28">
        <v>0</v>
      </c>
      <c r="AK36" s="28">
        <v>241.52249999999998</v>
      </c>
      <c r="AL36" s="28">
        <f>SUM(S36:AK36)</f>
        <v>1278.6324999999999</v>
      </c>
      <c r="AM36" s="28">
        <f>F36+K36+R36+AL36</f>
        <v>2045.2774999999999</v>
      </c>
      <c r="AP36" s="26">
        <f>F36</f>
        <v>763.13499999999999</v>
      </c>
      <c r="AQ36" s="26">
        <f>K36</f>
        <v>0</v>
      </c>
      <c r="AR36" s="26">
        <f>R36</f>
        <v>3.51</v>
      </c>
      <c r="AS36" s="26">
        <f t="shared" si="0"/>
        <v>1278.6324999999999</v>
      </c>
      <c r="AU36" s="26">
        <f>SUM(AP36:AT36)</f>
        <v>2045.2774999999999</v>
      </c>
    </row>
    <row r="37" spans="1:47" x14ac:dyDescent="0.2">
      <c r="A37" s="7"/>
      <c r="B37" s="8"/>
      <c r="C37" s="6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</row>
    <row r="38" spans="1:47" x14ac:dyDescent="0.2">
      <c r="A38" s="9" t="s">
        <v>20</v>
      </c>
      <c r="B38" s="5"/>
      <c r="C38" s="6"/>
      <c r="D38" s="28">
        <v>21283.186666666668</v>
      </c>
      <c r="E38" s="28">
        <v>5838.5583333333325</v>
      </c>
      <c r="F38" s="28">
        <f>F39+F40</f>
        <v>27121.744999999999</v>
      </c>
      <c r="G38" s="28">
        <v>45</v>
      </c>
      <c r="H38" s="28">
        <v>22832.156333333332</v>
      </c>
      <c r="I38" s="28">
        <v>57857.9</v>
      </c>
      <c r="J38" s="28">
        <v>0</v>
      </c>
      <c r="K38" s="28">
        <f>K39+K40</f>
        <v>80735.056333333341</v>
      </c>
      <c r="L38" s="28">
        <v>822.48333333333323</v>
      </c>
      <c r="M38" s="28">
        <v>2151.1166666666663</v>
      </c>
      <c r="N38" s="28">
        <v>2636.6833333333338</v>
      </c>
      <c r="O38" s="28">
        <v>0</v>
      </c>
      <c r="P38" s="28">
        <v>0</v>
      </c>
      <c r="Q38" s="28">
        <v>0</v>
      </c>
      <c r="R38" s="28">
        <f>R39+R40</f>
        <v>5610.2833333333328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f>AL39+AL40</f>
        <v>0</v>
      </c>
      <c r="AM38" s="28">
        <f>+AM39+AM40</f>
        <v>113467.08466666668</v>
      </c>
      <c r="AP38" s="26">
        <f t="shared" ref="AP38:AP44" si="26">F38</f>
        <v>27121.744999999999</v>
      </c>
      <c r="AQ38" s="26">
        <f t="shared" ref="AQ38:AQ44" si="27">K38</f>
        <v>80735.056333333341</v>
      </c>
      <c r="AR38" s="26">
        <f t="shared" ref="AR38:AR44" si="28">R38</f>
        <v>5610.2833333333328</v>
      </c>
      <c r="AS38" s="26">
        <f t="shared" ref="AS38:AS67" si="29">AL38</f>
        <v>0</v>
      </c>
      <c r="AU38" s="26">
        <f t="shared" ref="AU38" si="30">+AU39+AU40</f>
        <v>113467.08466666668</v>
      </c>
    </row>
    <row r="39" spans="1:47" x14ac:dyDescent="0.2">
      <c r="A39" s="9" t="s">
        <v>12</v>
      </c>
      <c r="B39" s="5"/>
      <c r="C39" s="6"/>
      <c r="D39" s="28">
        <v>12277.886666666667</v>
      </c>
      <c r="E39" s="28">
        <v>5838.5583333333325</v>
      </c>
      <c r="F39" s="28">
        <f t="shared" ref="F39:F40" si="31">SUM(D39:E39)</f>
        <v>18116.445</v>
      </c>
      <c r="G39" s="28">
        <v>45</v>
      </c>
      <c r="H39" s="28">
        <v>22832.156333333332</v>
      </c>
      <c r="I39" s="28">
        <v>57857.9</v>
      </c>
      <c r="J39" s="28">
        <v>0</v>
      </c>
      <c r="K39" s="28">
        <f t="shared" ref="K39:K40" si="32">SUM(G39:J39)</f>
        <v>80735.056333333341</v>
      </c>
      <c r="L39" s="28">
        <v>822.48333333333323</v>
      </c>
      <c r="M39" s="28">
        <v>2151.1166666666663</v>
      </c>
      <c r="N39" s="28">
        <v>2636.6833333333338</v>
      </c>
      <c r="O39" s="28">
        <v>0</v>
      </c>
      <c r="P39" s="28">
        <v>0</v>
      </c>
      <c r="Q39" s="28">
        <v>0</v>
      </c>
      <c r="R39" s="28">
        <f t="shared" ref="R39:R40" si="33">SUM(L39:Q39)</f>
        <v>5610.2833333333328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f>SUM(S39:AK39)</f>
        <v>0</v>
      </c>
      <c r="AM39" s="28">
        <f>F39+K39+R39+AL39</f>
        <v>104461.78466666667</v>
      </c>
      <c r="AP39" s="26">
        <f t="shared" si="26"/>
        <v>18116.445</v>
      </c>
      <c r="AQ39" s="26">
        <f t="shared" si="27"/>
        <v>80735.056333333341</v>
      </c>
      <c r="AR39" s="26">
        <f t="shared" si="28"/>
        <v>5610.2833333333328</v>
      </c>
      <c r="AS39" s="26">
        <f t="shared" si="29"/>
        <v>0</v>
      </c>
      <c r="AU39" s="26">
        <f>SUM(AP39:AT39)</f>
        <v>104461.78466666667</v>
      </c>
    </row>
    <row r="40" spans="1:47" x14ac:dyDescent="0.2">
      <c r="A40" s="9" t="s">
        <v>13</v>
      </c>
      <c r="B40" s="5"/>
      <c r="C40" s="6"/>
      <c r="D40" s="28">
        <v>9005.2999999999993</v>
      </c>
      <c r="E40" s="28">
        <v>0</v>
      </c>
      <c r="F40" s="28">
        <f t="shared" si="31"/>
        <v>9005.2999999999993</v>
      </c>
      <c r="G40" s="28">
        <v>0</v>
      </c>
      <c r="H40" s="28">
        <v>0</v>
      </c>
      <c r="I40" s="28">
        <v>0</v>
      </c>
      <c r="J40" s="28">
        <v>0</v>
      </c>
      <c r="K40" s="28">
        <f t="shared" si="32"/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f t="shared" si="33"/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f>SUM(S40:AK40)</f>
        <v>0</v>
      </c>
      <c r="AM40" s="28">
        <f>F40+K40+R40+AL40</f>
        <v>9005.2999999999993</v>
      </c>
      <c r="AP40" s="26">
        <f t="shared" si="26"/>
        <v>9005.2999999999993</v>
      </c>
      <c r="AQ40" s="26">
        <f t="shared" si="27"/>
        <v>0</v>
      </c>
      <c r="AR40" s="26">
        <f t="shared" si="28"/>
        <v>0</v>
      </c>
      <c r="AS40" s="26">
        <f t="shared" si="29"/>
        <v>0</v>
      </c>
      <c r="AU40" s="26">
        <f>SUM(AP40:AT40)</f>
        <v>9005.2999999999993</v>
      </c>
    </row>
    <row r="41" spans="1:47" x14ac:dyDescent="0.2">
      <c r="A41" s="7"/>
      <c r="B41" s="8"/>
      <c r="C41" s="6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P41" s="26">
        <f t="shared" si="26"/>
        <v>0</v>
      </c>
      <c r="AQ41" s="26">
        <f t="shared" si="27"/>
        <v>0</v>
      </c>
      <c r="AR41" s="26">
        <f t="shared" si="28"/>
        <v>0</v>
      </c>
      <c r="AS41" s="26">
        <f t="shared" si="29"/>
        <v>0</v>
      </c>
    </row>
    <row r="42" spans="1:47" x14ac:dyDescent="0.2">
      <c r="A42" s="9" t="s">
        <v>21</v>
      </c>
      <c r="B42" s="5"/>
      <c r="C42" s="6"/>
      <c r="D42" s="28">
        <v>23408.150000001537</v>
      </c>
      <c r="E42" s="28">
        <v>466.71666666679084</v>
      </c>
      <c r="F42" s="28">
        <f>F43+F44</f>
        <v>23874.866666668328</v>
      </c>
      <c r="G42" s="28">
        <v>15</v>
      </c>
      <c r="H42" s="28">
        <v>0</v>
      </c>
      <c r="I42" s="28">
        <v>0</v>
      </c>
      <c r="J42" s="28">
        <v>221.33333333348855</v>
      </c>
      <c r="K42" s="28">
        <f>K43+K44</f>
        <v>236.33333333348855</v>
      </c>
      <c r="L42" s="28">
        <v>517.66666666627862</v>
      </c>
      <c r="M42" s="28">
        <v>43.150000000139698</v>
      </c>
      <c r="N42" s="28">
        <v>0</v>
      </c>
      <c r="O42" s="28">
        <v>0</v>
      </c>
      <c r="P42" s="28">
        <v>0</v>
      </c>
      <c r="Q42" s="28">
        <v>2852.783333333442</v>
      </c>
      <c r="R42" s="28">
        <f>R43+R44</f>
        <v>3413.5999999998603</v>
      </c>
      <c r="S42" s="28">
        <v>515.78333333320916</v>
      </c>
      <c r="T42" s="28">
        <v>1298.0500000002794</v>
      </c>
      <c r="U42" s="28">
        <v>655.4499999997206</v>
      </c>
      <c r="V42" s="28">
        <v>10.666666666744277</v>
      </c>
      <c r="W42" s="28">
        <v>0</v>
      </c>
      <c r="X42" s="28">
        <v>0</v>
      </c>
      <c r="Y42" s="28">
        <v>1003.1666666665114</v>
      </c>
      <c r="Z42" s="28">
        <v>5874.1333333328366</v>
      </c>
      <c r="AA42" s="28">
        <v>59.483333333162591</v>
      </c>
      <c r="AB42" s="28">
        <v>11</v>
      </c>
      <c r="AC42" s="28">
        <v>0</v>
      </c>
      <c r="AD42" s="28">
        <v>106.08333333325572</v>
      </c>
      <c r="AE42" s="28">
        <v>14773.300000000047</v>
      </c>
      <c r="AF42" s="28">
        <v>75.583333333255723</v>
      </c>
      <c r="AG42" s="28">
        <v>0</v>
      </c>
      <c r="AH42" s="28">
        <v>0</v>
      </c>
      <c r="AI42" s="28">
        <v>45.166666666511446</v>
      </c>
      <c r="AJ42" s="28">
        <v>0</v>
      </c>
      <c r="AK42" s="28">
        <v>3596.5833333327901</v>
      </c>
      <c r="AL42" s="28">
        <f>AL43+AL44</f>
        <v>28024.449999998324</v>
      </c>
      <c r="AM42" s="28">
        <f>+AM43+AM44</f>
        <v>55549.25</v>
      </c>
      <c r="AP42" s="26">
        <f t="shared" si="26"/>
        <v>23874.866666668328</v>
      </c>
      <c r="AQ42" s="26">
        <f t="shared" si="27"/>
        <v>236.33333333348855</v>
      </c>
      <c r="AR42" s="26">
        <f t="shared" si="28"/>
        <v>3413.5999999998603</v>
      </c>
      <c r="AS42" s="26">
        <f t="shared" si="29"/>
        <v>28024.449999998324</v>
      </c>
      <c r="AU42" s="26">
        <f>+AU43+AU44</f>
        <v>55549.25</v>
      </c>
    </row>
    <row r="43" spans="1:47" x14ac:dyDescent="0.2">
      <c r="A43" s="9" t="s">
        <v>12</v>
      </c>
      <c r="B43" s="5"/>
      <c r="C43" s="6"/>
      <c r="D43" s="28">
        <v>18167.166666668607</v>
      </c>
      <c r="E43" s="28">
        <v>466.71666666679084</v>
      </c>
      <c r="F43" s="28">
        <f t="shared" ref="F43:F44" si="34">SUM(D43:E43)</f>
        <v>18633.883333335398</v>
      </c>
      <c r="G43" s="28">
        <v>15</v>
      </c>
      <c r="H43" s="28">
        <v>0</v>
      </c>
      <c r="I43" s="28">
        <v>0</v>
      </c>
      <c r="J43" s="28">
        <v>221.33333333348855</v>
      </c>
      <c r="K43" s="28">
        <f t="shared" ref="K43:K44" si="35">SUM(G43:J43)</f>
        <v>236.33333333348855</v>
      </c>
      <c r="L43" s="28">
        <v>517.66666666627862</v>
      </c>
      <c r="M43" s="28">
        <v>43.150000000139698</v>
      </c>
      <c r="N43" s="28">
        <v>0</v>
      </c>
      <c r="O43" s="28">
        <v>0</v>
      </c>
      <c r="P43" s="28">
        <v>0</v>
      </c>
      <c r="Q43" s="28">
        <v>2852.783333333442</v>
      </c>
      <c r="R43" s="28">
        <f t="shared" ref="R43:R44" si="36">SUM(L43:Q43)</f>
        <v>3413.5999999998603</v>
      </c>
      <c r="S43" s="28">
        <v>440.38333333330229</v>
      </c>
      <c r="T43" s="28">
        <v>1298.0500000002794</v>
      </c>
      <c r="U43" s="28">
        <v>33.5</v>
      </c>
      <c r="V43" s="28">
        <v>10.666666666744277</v>
      </c>
      <c r="W43" s="28">
        <v>0</v>
      </c>
      <c r="X43" s="28">
        <v>0</v>
      </c>
      <c r="Y43" s="28">
        <v>1003.1666666665114</v>
      </c>
      <c r="Z43" s="28">
        <v>5852.1333333328366</v>
      </c>
      <c r="AA43" s="28">
        <v>59.483333333162591</v>
      </c>
      <c r="AB43" s="28">
        <v>11</v>
      </c>
      <c r="AC43" s="28">
        <v>0</v>
      </c>
      <c r="AD43" s="28">
        <v>106.08333333325572</v>
      </c>
      <c r="AE43" s="28">
        <v>14773.300000000047</v>
      </c>
      <c r="AF43" s="28">
        <v>75.583333333255723</v>
      </c>
      <c r="AG43" s="28">
        <v>0</v>
      </c>
      <c r="AH43" s="28">
        <v>0</v>
      </c>
      <c r="AI43" s="28">
        <v>45.166666666511446</v>
      </c>
      <c r="AJ43" s="28">
        <v>0</v>
      </c>
      <c r="AK43" s="28">
        <v>3596.5833333327901</v>
      </c>
      <c r="AL43" s="28">
        <f>SUM(S43:AK43)</f>
        <v>27305.099999998696</v>
      </c>
      <c r="AM43" s="28">
        <f>F43+K43+R43+AL43</f>
        <v>49588.916666667443</v>
      </c>
      <c r="AP43" s="26">
        <f t="shared" si="26"/>
        <v>18633.883333335398</v>
      </c>
      <c r="AQ43" s="26">
        <f t="shared" si="27"/>
        <v>236.33333333348855</v>
      </c>
      <c r="AR43" s="26">
        <f t="shared" si="28"/>
        <v>3413.5999999998603</v>
      </c>
      <c r="AS43" s="26">
        <f t="shared" si="29"/>
        <v>27305.099999998696</v>
      </c>
      <c r="AU43" s="26">
        <f>SUM(AP43:AT43)</f>
        <v>49588.916666667443</v>
      </c>
    </row>
    <row r="44" spans="1:47" x14ac:dyDescent="0.2">
      <c r="A44" s="9" t="s">
        <v>13</v>
      </c>
      <c r="B44" s="5"/>
      <c r="C44" s="6"/>
      <c r="D44" s="28">
        <v>5240.9833333329298</v>
      </c>
      <c r="E44" s="28">
        <v>0</v>
      </c>
      <c r="F44" s="28">
        <f t="shared" si="34"/>
        <v>5240.9833333329298</v>
      </c>
      <c r="G44" s="28">
        <v>0</v>
      </c>
      <c r="H44" s="28">
        <v>0</v>
      </c>
      <c r="I44" s="28">
        <v>0</v>
      </c>
      <c r="J44" s="28">
        <v>0</v>
      </c>
      <c r="K44" s="28">
        <f t="shared" si="35"/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f t="shared" si="36"/>
        <v>0</v>
      </c>
      <c r="S44" s="28">
        <v>75.399999999906868</v>
      </c>
      <c r="T44" s="28">
        <v>0</v>
      </c>
      <c r="U44" s="28">
        <v>621.9499999997206</v>
      </c>
      <c r="V44" s="28">
        <v>0</v>
      </c>
      <c r="W44" s="28">
        <v>0</v>
      </c>
      <c r="X44" s="28">
        <v>0</v>
      </c>
      <c r="Y44" s="28">
        <v>0</v>
      </c>
      <c r="Z44" s="28">
        <v>22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f>SUM(S44:AK44)</f>
        <v>719.34999999962747</v>
      </c>
      <c r="AM44" s="28">
        <f>F44+K44+R44+AL44</f>
        <v>5960.3333333325572</v>
      </c>
      <c r="AP44" s="26">
        <f t="shared" si="26"/>
        <v>5240.9833333329298</v>
      </c>
      <c r="AQ44" s="26">
        <f t="shared" si="27"/>
        <v>0</v>
      </c>
      <c r="AR44" s="26">
        <f t="shared" si="28"/>
        <v>0</v>
      </c>
      <c r="AS44" s="26">
        <f t="shared" si="29"/>
        <v>719.34999999962747</v>
      </c>
      <c r="AU44" s="26">
        <f>SUM(AP44:AT44)</f>
        <v>5960.3333333325572</v>
      </c>
    </row>
    <row r="45" spans="1:47" x14ac:dyDescent="0.2">
      <c r="A45" s="9"/>
      <c r="B45" s="5"/>
      <c r="C45" s="6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</row>
    <row r="46" spans="1:47" x14ac:dyDescent="0.2">
      <c r="A46" s="9" t="s">
        <v>22</v>
      </c>
      <c r="B46" s="5"/>
      <c r="C46" s="6"/>
      <c r="D46" s="28">
        <v>70347.000000006519</v>
      </c>
      <c r="E46" s="28">
        <v>20560.216666673543</v>
      </c>
      <c r="F46" s="28">
        <f>F47+F48</f>
        <v>90907.216666680062</v>
      </c>
      <c r="G46" s="28">
        <v>56.066666666651145</v>
      </c>
      <c r="H46" s="28">
        <v>25726.849999998463</v>
      </c>
      <c r="I46" s="28">
        <v>75161.733333327575</v>
      </c>
      <c r="J46" s="28">
        <v>5907.2333333336283</v>
      </c>
      <c r="K46" s="28">
        <f>K47+K48</f>
        <v>106851.88333332632</v>
      </c>
      <c r="L46" s="28">
        <v>2247.1166666666977</v>
      </c>
      <c r="M46" s="28">
        <v>6152.900000001071</v>
      </c>
      <c r="N46" s="28">
        <v>3649.9833333366551</v>
      </c>
      <c r="O46" s="28">
        <v>539.75</v>
      </c>
      <c r="P46" s="28">
        <v>206.91666666674428</v>
      </c>
      <c r="Q46" s="28">
        <v>6728.9166666665114</v>
      </c>
      <c r="R46" s="28">
        <f>R47+R48</f>
        <v>19525.58333333768</v>
      </c>
      <c r="S46" s="28">
        <v>3189.4333333338145</v>
      </c>
      <c r="T46" s="28">
        <v>2533.0999999998603</v>
      </c>
      <c r="U46" s="28">
        <v>5129.600000000326</v>
      </c>
      <c r="V46" s="28">
        <v>1822.5833333332557</v>
      </c>
      <c r="W46" s="28">
        <v>408.8499999998603</v>
      </c>
      <c r="X46" s="28">
        <v>129.5</v>
      </c>
      <c r="Y46" s="28">
        <v>6867.0833333334886</v>
      </c>
      <c r="Z46" s="28">
        <v>45631.800000000978</v>
      </c>
      <c r="AA46" s="28">
        <v>1722.7166666667908</v>
      </c>
      <c r="AB46" s="28">
        <v>2225.3499999996275</v>
      </c>
      <c r="AC46" s="28">
        <v>274.81666666665114</v>
      </c>
      <c r="AD46" s="28">
        <v>1079.6166666666977</v>
      </c>
      <c r="AE46" s="28">
        <v>34104.333333333489</v>
      </c>
      <c r="AF46" s="28">
        <v>1455.9500000001863</v>
      </c>
      <c r="AG46" s="28">
        <v>358.83333333325572</v>
      </c>
      <c r="AH46" s="28">
        <v>260.89999999990687</v>
      </c>
      <c r="AI46" s="28">
        <v>3989.9666666663252</v>
      </c>
      <c r="AJ46" s="28">
        <v>404.5</v>
      </c>
      <c r="AK46" s="28">
        <v>10875.100000000326</v>
      </c>
      <c r="AL46" s="28">
        <f>AL47+AL48</f>
        <v>122464.03333333484</v>
      </c>
      <c r="AM46" s="28">
        <f>+AM47+AM48</f>
        <v>339748.7166666789</v>
      </c>
      <c r="AP46" s="26">
        <f>F46</f>
        <v>90907.216666680062</v>
      </c>
      <c r="AQ46" s="26">
        <f>K46</f>
        <v>106851.88333332632</v>
      </c>
      <c r="AR46" s="26">
        <f>R46</f>
        <v>19525.58333333768</v>
      </c>
      <c r="AS46" s="26">
        <f t="shared" si="29"/>
        <v>122464.03333333484</v>
      </c>
      <c r="AU46" s="26">
        <f t="shared" ref="AU46" si="37">+AU47+AU48</f>
        <v>339748.7166666789</v>
      </c>
    </row>
    <row r="47" spans="1:47" x14ac:dyDescent="0.2">
      <c r="A47" s="9" t="s">
        <v>12</v>
      </c>
      <c r="B47" s="5"/>
      <c r="C47" s="6"/>
      <c r="D47" s="28">
        <v>45497.633333339123</v>
      </c>
      <c r="E47" s="28">
        <v>20560.216666673543</v>
      </c>
      <c r="F47" s="28">
        <f t="shared" ref="F47:F48" si="38">SUM(D47:E47)</f>
        <v>66057.850000012666</v>
      </c>
      <c r="G47" s="28">
        <v>56.066666666651145</v>
      </c>
      <c r="H47" s="28">
        <v>25726.849999998463</v>
      </c>
      <c r="I47" s="28">
        <v>75161.733333327575</v>
      </c>
      <c r="J47" s="28">
        <v>5907.2333333336283</v>
      </c>
      <c r="K47" s="28">
        <f t="shared" ref="K47:K48" si="39">SUM(G47:J47)</f>
        <v>106851.88333332632</v>
      </c>
      <c r="L47" s="28">
        <v>2247.1166666666977</v>
      </c>
      <c r="M47" s="28">
        <v>6152.900000001071</v>
      </c>
      <c r="N47" s="28">
        <v>3649.9833333366551</v>
      </c>
      <c r="O47" s="28">
        <v>539.75</v>
      </c>
      <c r="P47" s="28">
        <v>206.91666666674428</v>
      </c>
      <c r="Q47" s="28">
        <v>6687.5833333332557</v>
      </c>
      <c r="R47" s="28">
        <f t="shared" ref="R47:R48" si="40">SUM(L47:Q47)</f>
        <v>19484.250000004424</v>
      </c>
      <c r="S47" s="28">
        <v>1081.9666666667908</v>
      </c>
      <c r="T47" s="28">
        <v>1905.3333333330229</v>
      </c>
      <c r="U47" s="28">
        <v>876.33333333325572</v>
      </c>
      <c r="V47" s="28">
        <v>1822.5833333332557</v>
      </c>
      <c r="W47" s="28">
        <v>0</v>
      </c>
      <c r="X47" s="28">
        <v>0</v>
      </c>
      <c r="Y47" s="28">
        <v>6867.0833333334886</v>
      </c>
      <c r="Z47" s="28">
        <v>43929.93333333428</v>
      </c>
      <c r="AA47" s="28">
        <v>737.18333333358169</v>
      </c>
      <c r="AB47" s="28">
        <v>297.98333333316259</v>
      </c>
      <c r="AC47" s="28">
        <v>274.81666666665114</v>
      </c>
      <c r="AD47" s="28">
        <v>1014.8166666666511</v>
      </c>
      <c r="AE47" s="28">
        <v>34104.333333333489</v>
      </c>
      <c r="AF47" s="28">
        <v>1455.9500000001863</v>
      </c>
      <c r="AG47" s="28">
        <v>0</v>
      </c>
      <c r="AH47" s="28">
        <v>0</v>
      </c>
      <c r="AI47" s="28">
        <v>3798.8333333332557</v>
      </c>
      <c r="AJ47" s="28">
        <v>404.5</v>
      </c>
      <c r="AK47" s="28">
        <v>8065.6499999999069</v>
      </c>
      <c r="AL47" s="28">
        <f>SUM(S47:AK47)</f>
        <v>106637.30000000098</v>
      </c>
      <c r="AM47" s="28">
        <f>F47+K47+R47+AL47</f>
        <v>299031.28333334439</v>
      </c>
      <c r="AP47" s="26">
        <f>F47</f>
        <v>66057.850000012666</v>
      </c>
      <c r="AQ47" s="26">
        <f>K47</f>
        <v>106851.88333332632</v>
      </c>
      <c r="AR47" s="26">
        <f>R47</f>
        <v>19484.250000004424</v>
      </c>
      <c r="AS47" s="26">
        <f t="shared" si="29"/>
        <v>106637.30000000098</v>
      </c>
      <c r="AU47" s="26">
        <f>SUM(AP47:AT47)</f>
        <v>299031.28333334439</v>
      </c>
    </row>
    <row r="48" spans="1:47" x14ac:dyDescent="0.2">
      <c r="A48" s="9" t="s">
        <v>13</v>
      </c>
      <c r="B48" s="5"/>
      <c r="C48" s="6"/>
      <c r="D48" s="28">
        <v>24849.366666667396</v>
      </c>
      <c r="E48" s="28">
        <v>0</v>
      </c>
      <c r="F48" s="28">
        <f t="shared" si="38"/>
        <v>24849.366666667396</v>
      </c>
      <c r="G48" s="28">
        <v>0</v>
      </c>
      <c r="H48" s="28">
        <v>0</v>
      </c>
      <c r="I48" s="28">
        <v>0</v>
      </c>
      <c r="J48" s="28">
        <v>0</v>
      </c>
      <c r="K48" s="28">
        <f t="shared" si="39"/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41.333333333255723</v>
      </c>
      <c r="R48" s="28">
        <f t="shared" si="40"/>
        <v>41.333333333255723</v>
      </c>
      <c r="S48" s="28">
        <v>2107.4666666670237</v>
      </c>
      <c r="T48" s="28">
        <v>627.76666666683741</v>
      </c>
      <c r="U48" s="28">
        <v>4253.2666666670702</v>
      </c>
      <c r="V48" s="28">
        <v>0</v>
      </c>
      <c r="W48" s="28">
        <v>408.8499999998603</v>
      </c>
      <c r="X48" s="28">
        <v>129.5</v>
      </c>
      <c r="Y48" s="28">
        <v>0</v>
      </c>
      <c r="Z48" s="28">
        <v>1701.8666666666977</v>
      </c>
      <c r="AA48" s="28">
        <v>985.53333333320916</v>
      </c>
      <c r="AB48" s="28">
        <v>1927.3666666664649</v>
      </c>
      <c r="AC48" s="28">
        <v>0</v>
      </c>
      <c r="AD48" s="28">
        <v>64.800000000046566</v>
      </c>
      <c r="AE48" s="28">
        <v>0</v>
      </c>
      <c r="AF48" s="28">
        <v>0</v>
      </c>
      <c r="AG48" s="28">
        <v>358.83333333325572</v>
      </c>
      <c r="AH48" s="28">
        <v>260.89999999990687</v>
      </c>
      <c r="AI48" s="28">
        <v>191.13333333306946</v>
      </c>
      <c r="AJ48" s="28">
        <v>0</v>
      </c>
      <c r="AK48" s="28">
        <v>2809.4500000004191</v>
      </c>
      <c r="AL48" s="28">
        <f>SUM(S48:AK48)</f>
        <v>15826.733333333861</v>
      </c>
      <c r="AM48" s="28">
        <f>F48+K48+R48+AL48</f>
        <v>40717.433333334513</v>
      </c>
      <c r="AP48" s="26">
        <f>F48</f>
        <v>24849.366666667396</v>
      </c>
      <c r="AQ48" s="26">
        <f>K48</f>
        <v>0</v>
      </c>
      <c r="AR48" s="26">
        <f>R48</f>
        <v>41.333333333255723</v>
      </c>
      <c r="AS48" s="26">
        <f t="shared" si="29"/>
        <v>15826.733333333861</v>
      </c>
      <c r="AU48" s="26">
        <f>SUM(AP48:AT48)</f>
        <v>40717.433333334513</v>
      </c>
    </row>
    <row r="49" spans="1:47" x14ac:dyDescent="0.2">
      <c r="A49" s="7"/>
      <c r="B49" s="8"/>
      <c r="C49" s="6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</row>
    <row r="50" spans="1:47" x14ac:dyDescent="0.2">
      <c r="A50" s="9" t="s">
        <v>23</v>
      </c>
      <c r="B50" s="5"/>
      <c r="C50" s="6"/>
      <c r="D50" s="28">
        <v>49063.813333339858</v>
      </c>
      <c r="E50" s="28">
        <v>14721.65833334021</v>
      </c>
      <c r="F50" s="28">
        <f>F51+F52</f>
        <v>63785.471666680067</v>
      </c>
      <c r="G50" s="28">
        <v>11.066666666651145</v>
      </c>
      <c r="H50" s="28">
        <v>2894.6936666651304</v>
      </c>
      <c r="I50" s="28">
        <v>17303.83333332758</v>
      </c>
      <c r="J50" s="28">
        <v>5907.2333333336283</v>
      </c>
      <c r="K50" s="28">
        <f>K51+K52</f>
        <v>26116.826999992991</v>
      </c>
      <c r="L50" s="28">
        <v>1424.6333333333644</v>
      </c>
      <c r="M50" s="28">
        <v>4001.7833333344047</v>
      </c>
      <c r="N50" s="28">
        <v>1013.3000000033211</v>
      </c>
      <c r="O50" s="28">
        <v>539.75</v>
      </c>
      <c r="P50" s="28">
        <v>206.91666666674428</v>
      </c>
      <c r="Q50" s="28">
        <v>6728.9166666665114</v>
      </c>
      <c r="R50" s="28">
        <f>R51+R52</f>
        <v>13915.300000004347</v>
      </c>
      <c r="S50" s="28">
        <v>3189.4333333338145</v>
      </c>
      <c r="T50" s="28">
        <v>2533.0999999998603</v>
      </c>
      <c r="U50" s="28">
        <v>5129.600000000326</v>
      </c>
      <c r="V50" s="28">
        <v>1822.5833333332557</v>
      </c>
      <c r="W50" s="28">
        <v>408.8499999998603</v>
      </c>
      <c r="X50" s="28">
        <v>129.5</v>
      </c>
      <c r="Y50" s="28">
        <v>6867.0833333334886</v>
      </c>
      <c r="Z50" s="28">
        <v>45631.800000000978</v>
      </c>
      <c r="AA50" s="28">
        <v>1722.7166666667908</v>
      </c>
      <c r="AB50" s="28">
        <v>2225.3499999996275</v>
      </c>
      <c r="AC50" s="28">
        <v>274.81666666665114</v>
      </c>
      <c r="AD50" s="28">
        <v>1079.6166666666977</v>
      </c>
      <c r="AE50" s="28">
        <v>34104.333333333489</v>
      </c>
      <c r="AF50" s="28">
        <v>1455.9500000001863</v>
      </c>
      <c r="AG50" s="28">
        <v>358.83333333325572</v>
      </c>
      <c r="AH50" s="28">
        <v>260.89999999990687</v>
      </c>
      <c r="AI50" s="28">
        <v>3989.9666666663252</v>
      </c>
      <c r="AJ50" s="28">
        <v>404.5</v>
      </c>
      <c r="AK50" s="28">
        <v>10875.100000000326</v>
      </c>
      <c r="AL50" s="28">
        <f>AL51+AL52</f>
        <v>122464.03333333484</v>
      </c>
      <c r="AM50" s="28">
        <f>+AM51+AM52</f>
        <v>226281.63200001227</v>
      </c>
      <c r="AP50" s="26">
        <f>F50</f>
        <v>63785.471666680067</v>
      </c>
      <c r="AQ50" s="26">
        <f>K50</f>
        <v>26116.826999992991</v>
      </c>
      <c r="AR50" s="26">
        <f>R50</f>
        <v>13915.300000004347</v>
      </c>
      <c r="AS50" s="26">
        <f t="shared" si="29"/>
        <v>122464.03333333484</v>
      </c>
      <c r="AU50" s="26">
        <f>+AU51+AU52</f>
        <v>226281.63200001227</v>
      </c>
    </row>
    <row r="51" spans="1:47" x14ac:dyDescent="0.2">
      <c r="A51" s="9" t="s">
        <v>12</v>
      </c>
      <c r="B51" s="5"/>
      <c r="C51" s="6"/>
      <c r="D51" s="28">
        <v>33219.746666672465</v>
      </c>
      <c r="E51" s="28">
        <v>14721.65833334021</v>
      </c>
      <c r="F51" s="28">
        <f t="shared" ref="F51:F52" si="41">SUM(D51:E51)</f>
        <v>47941.405000012674</v>
      </c>
      <c r="G51" s="28">
        <v>11.066666666651145</v>
      </c>
      <c r="H51" s="28">
        <v>2894.6936666651304</v>
      </c>
      <c r="I51" s="28">
        <v>17303.83333332758</v>
      </c>
      <c r="J51" s="28">
        <v>5907.2333333336283</v>
      </c>
      <c r="K51" s="28">
        <f t="shared" ref="K51:K52" si="42">SUM(G51:J51)</f>
        <v>26116.826999992991</v>
      </c>
      <c r="L51" s="28">
        <v>1424.6333333333644</v>
      </c>
      <c r="M51" s="28">
        <v>4001.7833333344047</v>
      </c>
      <c r="N51" s="28">
        <v>1013.3000000033211</v>
      </c>
      <c r="O51" s="28">
        <v>539.75</v>
      </c>
      <c r="P51" s="28">
        <v>206.91666666674428</v>
      </c>
      <c r="Q51" s="28">
        <v>6687.5833333332557</v>
      </c>
      <c r="R51" s="28">
        <f t="shared" ref="R51:R52" si="43">SUM(L51:Q51)</f>
        <v>13873.966666671091</v>
      </c>
      <c r="S51" s="28">
        <v>1081.9666666667908</v>
      </c>
      <c r="T51" s="28">
        <v>1905.3333333330229</v>
      </c>
      <c r="U51" s="28">
        <v>876.33333333325572</v>
      </c>
      <c r="V51" s="28">
        <v>1822.5833333332557</v>
      </c>
      <c r="W51" s="28">
        <v>0</v>
      </c>
      <c r="X51" s="28">
        <v>0</v>
      </c>
      <c r="Y51" s="28">
        <v>6867.0833333334886</v>
      </c>
      <c r="Z51" s="28">
        <v>43929.93333333428</v>
      </c>
      <c r="AA51" s="28">
        <v>737.18333333358169</v>
      </c>
      <c r="AB51" s="28">
        <v>297.98333333316259</v>
      </c>
      <c r="AC51" s="28">
        <v>274.81666666665114</v>
      </c>
      <c r="AD51" s="28">
        <v>1014.8166666666511</v>
      </c>
      <c r="AE51" s="28">
        <v>34104.333333333489</v>
      </c>
      <c r="AF51" s="28">
        <v>1455.9500000001863</v>
      </c>
      <c r="AG51" s="28">
        <v>0</v>
      </c>
      <c r="AH51" s="28">
        <v>0</v>
      </c>
      <c r="AI51" s="28">
        <v>3798.8333333332557</v>
      </c>
      <c r="AJ51" s="28">
        <v>404.5</v>
      </c>
      <c r="AK51" s="28">
        <v>8065.6499999999069</v>
      </c>
      <c r="AL51" s="28">
        <f>SUM(S51:AK51)</f>
        <v>106637.30000000098</v>
      </c>
      <c r="AM51" s="28">
        <f>F51+K51+R51+AL51</f>
        <v>194569.49866667774</v>
      </c>
      <c r="AP51" s="26">
        <f>F51</f>
        <v>47941.405000012674</v>
      </c>
      <c r="AQ51" s="26">
        <f>K51</f>
        <v>26116.826999992991</v>
      </c>
      <c r="AR51" s="26">
        <f>R51</f>
        <v>13873.966666671091</v>
      </c>
      <c r="AS51" s="26">
        <f t="shared" si="29"/>
        <v>106637.30000000098</v>
      </c>
      <c r="AU51" s="26">
        <f>SUM(AP51:AT51)</f>
        <v>194569.49866667774</v>
      </c>
    </row>
    <row r="52" spans="1:47" x14ac:dyDescent="0.2">
      <c r="A52" s="9" t="s">
        <v>13</v>
      </c>
      <c r="B52" s="5"/>
      <c r="C52" s="6"/>
      <c r="D52" s="28">
        <v>15844.066666667395</v>
      </c>
      <c r="E52" s="28">
        <v>0</v>
      </c>
      <c r="F52" s="28">
        <f t="shared" si="41"/>
        <v>15844.066666667395</v>
      </c>
      <c r="G52" s="28">
        <v>0</v>
      </c>
      <c r="H52" s="28">
        <v>0</v>
      </c>
      <c r="I52" s="28">
        <v>0</v>
      </c>
      <c r="J52" s="28">
        <v>0</v>
      </c>
      <c r="K52" s="28">
        <f t="shared" si="42"/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41.333333333255723</v>
      </c>
      <c r="R52" s="28">
        <f t="shared" si="43"/>
        <v>41.333333333255723</v>
      </c>
      <c r="S52" s="28">
        <v>2107.4666666670237</v>
      </c>
      <c r="T52" s="28">
        <v>627.76666666683741</v>
      </c>
      <c r="U52" s="28">
        <v>4253.2666666670702</v>
      </c>
      <c r="V52" s="28">
        <v>0</v>
      </c>
      <c r="W52" s="28">
        <v>408.8499999998603</v>
      </c>
      <c r="X52" s="28">
        <v>129.5</v>
      </c>
      <c r="Y52" s="28">
        <v>0</v>
      </c>
      <c r="Z52" s="28">
        <v>1701.8666666666977</v>
      </c>
      <c r="AA52" s="28">
        <v>985.53333333320916</v>
      </c>
      <c r="AB52" s="28">
        <v>1927.3666666664649</v>
      </c>
      <c r="AC52" s="28">
        <v>0</v>
      </c>
      <c r="AD52" s="28">
        <v>64.800000000046566</v>
      </c>
      <c r="AE52" s="28">
        <v>0</v>
      </c>
      <c r="AF52" s="28">
        <v>0</v>
      </c>
      <c r="AG52" s="28">
        <v>358.83333333325572</v>
      </c>
      <c r="AH52" s="28">
        <v>260.89999999990687</v>
      </c>
      <c r="AI52" s="28">
        <v>191.13333333306946</v>
      </c>
      <c r="AJ52" s="28">
        <v>0</v>
      </c>
      <c r="AK52" s="28">
        <v>2809.4500000004191</v>
      </c>
      <c r="AL52" s="28">
        <f>SUM(S52:AK52)</f>
        <v>15826.733333333861</v>
      </c>
      <c r="AM52" s="28">
        <f>F52+K52+R52+AL52</f>
        <v>31712.13333333451</v>
      </c>
      <c r="AP52" s="26">
        <f>F52</f>
        <v>15844.066666667395</v>
      </c>
      <c r="AQ52" s="26">
        <f>K52</f>
        <v>0</v>
      </c>
      <c r="AR52" s="26">
        <f>R52</f>
        <v>41.333333333255723</v>
      </c>
      <c r="AS52" s="26">
        <f t="shared" si="29"/>
        <v>15826.733333333861</v>
      </c>
      <c r="AU52" s="26">
        <f>SUM(AP52:AT52)</f>
        <v>31712.13333333451</v>
      </c>
    </row>
    <row r="53" spans="1:47" x14ac:dyDescent="0.2">
      <c r="A53" s="7"/>
      <c r="B53" s="8"/>
      <c r="C53" s="6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</row>
    <row r="54" spans="1:47" x14ac:dyDescent="0.2">
      <c r="A54" s="9" t="s">
        <v>24</v>
      </c>
      <c r="B54" s="5"/>
      <c r="C54" s="6"/>
      <c r="D54" s="28">
        <v>93755.150000008056</v>
      </c>
      <c r="E54" s="28">
        <v>21026.933333340334</v>
      </c>
      <c r="F54" s="28">
        <f>F55+F56</f>
        <v>114782.08333334839</v>
      </c>
      <c r="G54" s="28">
        <v>71.066666666651145</v>
      </c>
      <c r="H54" s="28">
        <v>25726.849999998463</v>
      </c>
      <c r="I54" s="28">
        <v>75161.733333327575</v>
      </c>
      <c r="J54" s="28">
        <v>6128.5666666671168</v>
      </c>
      <c r="K54" s="28">
        <f>K55+K56</f>
        <v>107088.21666665981</v>
      </c>
      <c r="L54" s="28">
        <v>2764.7833333329763</v>
      </c>
      <c r="M54" s="28">
        <v>6196.0500000012107</v>
      </c>
      <c r="N54" s="28">
        <v>3649.9833333366551</v>
      </c>
      <c r="O54" s="28">
        <v>539.75</v>
      </c>
      <c r="P54" s="28">
        <v>206.91666666674428</v>
      </c>
      <c r="Q54" s="28">
        <v>9581.6999999999534</v>
      </c>
      <c r="R54" s="28">
        <f>R55+R56</f>
        <v>22939.18333333754</v>
      </c>
      <c r="S54" s="28">
        <v>3705.2166666670237</v>
      </c>
      <c r="T54" s="28">
        <v>3831.1500000001397</v>
      </c>
      <c r="U54" s="28">
        <v>5785.0500000000466</v>
      </c>
      <c r="V54" s="28">
        <v>1833.25</v>
      </c>
      <c r="W54" s="28">
        <v>408.8499999998603</v>
      </c>
      <c r="X54" s="28">
        <v>129.5</v>
      </c>
      <c r="Y54" s="28">
        <v>7870.25</v>
      </c>
      <c r="Z54" s="28">
        <v>51505.933333333815</v>
      </c>
      <c r="AA54" s="28">
        <v>1782.1999999999534</v>
      </c>
      <c r="AB54" s="28">
        <v>2236.3499999996275</v>
      </c>
      <c r="AC54" s="28">
        <v>274.81666666665114</v>
      </c>
      <c r="AD54" s="28">
        <v>1185.6999999999534</v>
      </c>
      <c r="AE54" s="28">
        <v>48877.633333333535</v>
      </c>
      <c r="AF54" s="28">
        <v>1531.533333333442</v>
      </c>
      <c r="AG54" s="28">
        <v>358.83333333325572</v>
      </c>
      <c r="AH54" s="28">
        <v>260.89999999990687</v>
      </c>
      <c r="AI54" s="28">
        <v>4035.1333333328366</v>
      </c>
      <c r="AJ54" s="28">
        <v>404.5</v>
      </c>
      <c r="AK54" s="28">
        <v>14471.683333333116</v>
      </c>
      <c r="AL54" s="28">
        <f>AL55+AL56</f>
        <v>150488.48333333316</v>
      </c>
      <c r="AM54" s="28">
        <f>+AM55+AM56</f>
        <v>395297.9666666789</v>
      </c>
      <c r="AP54" s="26">
        <f>F54</f>
        <v>114782.08333334839</v>
      </c>
      <c r="AQ54" s="26">
        <f>K54</f>
        <v>107088.21666665981</v>
      </c>
      <c r="AR54" s="26">
        <f>R54</f>
        <v>22939.18333333754</v>
      </c>
      <c r="AS54" s="26">
        <f t="shared" si="29"/>
        <v>150488.48333333316</v>
      </c>
      <c r="AU54" s="26">
        <f t="shared" ref="AU54" si="44">+AU55+AU56</f>
        <v>395297.9666666789</v>
      </c>
    </row>
    <row r="55" spans="1:47" x14ac:dyDescent="0.2">
      <c r="A55" s="9" t="s">
        <v>12</v>
      </c>
      <c r="B55" s="5"/>
      <c r="C55" s="6"/>
      <c r="D55" s="28">
        <v>63664.80000000773</v>
      </c>
      <c r="E55" s="28">
        <v>21026.933333340334</v>
      </c>
      <c r="F55" s="28">
        <f t="shared" ref="F55:F56" si="45">SUM(D55:E55)</f>
        <v>84691.733333348064</v>
      </c>
      <c r="G55" s="28">
        <v>71.066666666651145</v>
      </c>
      <c r="H55" s="28">
        <v>25726.849999998463</v>
      </c>
      <c r="I55" s="28">
        <v>75161.733333327575</v>
      </c>
      <c r="J55" s="28">
        <v>6128.5666666671168</v>
      </c>
      <c r="K55" s="28">
        <f t="shared" ref="K55:K56" si="46">SUM(G55:J55)</f>
        <v>107088.21666665981</v>
      </c>
      <c r="L55" s="28">
        <v>2764.7833333329763</v>
      </c>
      <c r="M55" s="28">
        <v>6196.0500000012107</v>
      </c>
      <c r="N55" s="28">
        <v>3649.9833333366551</v>
      </c>
      <c r="O55" s="28">
        <v>539.75</v>
      </c>
      <c r="P55" s="28">
        <v>206.91666666674428</v>
      </c>
      <c r="Q55" s="28">
        <v>9540.3666666666977</v>
      </c>
      <c r="R55" s="28">
        <f t="shared" ref="R55:R56" si="47">SUM(L55:Q55)</f>
        <v>22897.850000004284</v>
      </c>
      <c r="S55" s="28">
        <v>1522.3500000000931</v>
      </c>
      <c r="T55" s="28">
        <v>3203.3833333333023</v>
      </c>
      <c r="U55" s="28">
        <v>909.83333333325572</v>
      </c>
      <c r="V55" s="28">
        <v>1833.25</v>
      </c>
      <c r="W55" s="28">
        <v>0</v>
      </c>
      <c r="X55" s="28">
        <v>0</v>
      </c>
      <c r="Y55" s="28">
        <v>7870.25</v>
      </c>
      <c r="Z55" s="28">
        <v>49782.066666667117</v>
      </c>
      <c r="AA55" s="28">
        <v>796.66666666674428</v>
      </c>
      <c r="AB55" s="28">
        <v>308.98333333316259</v>
      </c>
      <c r="AC55" s="28">
        <v>274.81666666665114</v>
      </c>
      <c r="AD55" s="28">
        <v>1120.8999999999069</v>
      </c>
      <c r="AE55" s="28">
        <v>48877.633333333535</v>
      </c>
      <c r="AF55" s="28">
        <v>1531.533333333442</v>
      </c>
      <c r="AG55" s="28">
        <v>0</v>
      </c>
      <c r="AH55" s="28">
        <v>0</v>
      </c>
      <c r="AI55" s="28">
        <v>3843.9999999997672</v>
      </c>
      <c r="AJ55" s="28">
        <v>404.5</v>
      </c>
      <c r="AK55" s="28">
        <v>11662.233333332697</v>
      </c>
      <c r="AL55" s="28">
        <f>SUM(S55:AK55)</f>
        <v>133942.39999999967</v>
      </c>
      <c r="AM55" s="28">
        <f>F55+K55+R55+AL55</f>
        <v>348620.20000001183</v>
      </c>
      <c r="AP55" s="26">
        <f>F55</f>
        <v>84691.733333348064</v>
      </c>
      <c r="AQ55" s="26">
        <f>K55</f>
        <v>107088.21666665981</v>
      </c>
      <c r="AR55" s="26">
        <f>R55</f>
        <v>22897.850000004284</v>
      </c>
      <c r="AS55" s="26">
        <f t="shared" si="29"/>
        <v>133942.39999999967</v>
      </c>
      <c r="AU55" s="26">
        <f>SUM(AP55:AT55)</f>
        <v>348620.20000001183</v>
      </c>
    </row>
    <row r="56" spans="1:47" x14ac:dyDescent="0.2">
      <c r="A56" s="9" t="s">
        <v>13</v>
      </c>
      <c r="B56" s="5"/>
      <c r="C56" s="6"/>
      <c r="D56" s="28">
        <v>30090.350000000326</v>
      </c>
      <c r="E56" s="28">
        <v>0</v>
      </c>
      <c r="F56" s="28">
        <f t="shared" si="45"/>
        <v>30090.350000000326</v>
      </c>
      <c r="G56" s="28">
        <v>0</v>
      </c>
      <c r="H56" s="28">
        <v>0</v>
      </c>
      <c r="I56" s="28">
        <v>0</v>
      </c>
      <c r="J56" s="28">
        <v>0</v>
      </c>
      <c r="K56" s="28">
        <f t="shared" si="46"/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41.333333333255723</v>
      </c>
      <c r="R56" s="28">
        <f t="shared" si="47"/>
        <v>41.333333333255723</v>
      </c>
      <c r="S56" s="28">
        <v>2182.8666666669305</v>
      </c>
      <c r="T56" s="28">
        <v>627.76666666683741</v>
      </c>
      <c r="U56" s="28">
        <v>4875.2166666667908</v>
      </c>
      <c r="V56" s="28">
        <v>0</v>
      </c>
      <c r="W56" s="28">
        <v>408.8499999998603</v>
      </c>
      <c r="X56" s="28">
        <v>129.5</v>
      </c>
      <c r="Y56" s="28">
        <v>0</v>
      </c>
      <c r="Z56" s="28">
        <v>1723.8666666666977</v>
      </c>
      <c r="AA56" s="28">
        <v>985.53333333320916</v>
      </c>
      <c r="AB56" s="28">
        <v>1927.3666666664649</v>
      </c>
      <c r="AC56" s="28">
        <v>0</v>
      </c>
      <c r="AD56" s="28">
        <v>64.800000000046566</v>
      </c>
      <c r="AE56" s="28">
        <v>0</v>
      </c>
      <c r="AF56" s="28">
        <v>0</v>
      </c>
      <c r="AG56" s="28">
        <v>358.83333333325572</v>
      </c>
      <c r="AH56" s="28">
        <v>260.89999999990687</v>
      </c>
      <c r="AI56" s="28">
        <v>191.13333333306946</v>
      </c>
      <c r="AJ56" s="28">
        <v>0</v>
      </c>
      <c r="AK56" s="28">
        <v>2809.4500000004191</v>
      </c>
      <c r="AL56" s="28">
        <f>SUM(S56:AK56)</f>
        <v>16546.083333333489</v>
      </c>
      <c r="AM56" s="28">
        <f>F56+K56+R56+AL56</f>
        <v>46677.76666666707</v>
      </c>
      <c r="AP56" s="26">
        <f>F56</f>
        <v>30090.350000000326</v>
      </c>
      <c r="AQ56" s="26">
        <f>K56</f>
        <v>0</v>
      </c>
      <c r="AR56" s="26">
        <f>R56</f>
        <v>41.333333333255723</v>
      </c>
      <c r="AS56" s="26">
        <f t="shared" si="29"/>
        <v>16546.083333333489</v>
      </c>
      <c r="AU56" s="26">
        <f>SUM(AP56:AT56)</f>
        <v>46677.76666666707</v>
      </c>
    </row>
    <row r="57" spans="1:47" x14ac:dyDescent="0.2">
      <c r="A57" s="10"/>
      <c r="B57" s="11"/>
      <c r="C57" s="12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</row>
    <row r="58" spans="1:47" ht="15.75" x14ac:dyDescent="0.25">
      <c r="A58" s="13" t="s">
        <v>25</v>
      </c>
      <c r="B58" s="14"/>
      <c r="C58" s="15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</row>
    <row r="59" spans="1:47" ht="14.25" customHeight="1" x14ac:dyDescent="0.2">
      <c r="A59" s="7"/>
      <c r="B59" s="8"/>
      <c r="C59" s="6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</row>
    <row r="60" spans="1:47" ht="16.5" customHeight="1" x14ac:dyDescent="0.25">
      <c r="A60" s="4" t="s">
        <v>26</v>
      </c>
      <c r="B60" s="16"/>
      <c r="C60" s="17"/>
      <c r="D60" s="28">
        <v>5413761.0279999999</v>
      </c>
      <c r="E60" s="28">
        <v>1814879.8060000001</v>
      </c>
      <c r="F60" s="28">
        <f>+F62+F80</f>
        <v>7228640.8339999998</v>
      </c>
      <c r="G60" s="28">
        <v>0</v>
      </c>
      <c r="H60" s="28">
        <v>2839.76</v>
      </c>
      <c r="I60" s="28">
        <v>3043.5000000000009</v>
      </c>
      <c r="J60" s="28">
        <v>8888.7900000000009</v>
      </c>
      <c r="K60" s="28">
        <f>+K62+K80</f>
        <v>14772.05</v>
      </c>
      <c r="L60" s="28">
        <v>25982</v>
      </c>
      <c r="M60" s="28">
        <v>1734.8200000000002</v>
      </c>
      <c r="N60" s="28">
        <v>55.7</v>
      </c>
      <c r="O60" s="28">
        <v>12902.65</v>
      </c>
      <c r="P60" s="28">
        <v>3668.14</v>
      </c>
      <c r="Q60" s="28">
        <v>31438.949999999997</v>
      </c>
      <c r="R60" s="28">
        <f>+R62+R80</f>
        <v>75782.260000000009</v>
      </c>
      <c r="S60" s="28">
        <v>72240.991000000009</v>
      </c>
      <c r="T60" s="28">
        <v>86637.853000000003</v>
      </c>
      <c r="U60" s="28">
        <v>167933.16</v>
      </c>
      <c r="V60" s="28">
        <v>24402.338</v>
      </c>
      <c r="W60" s="28">
        <v>21475.468000000001</v>
      </c>
      <c r="X60" s="28">
        <v>37833.797999999995</v>
      </c>
      <c r="Y60" s="28">
        <v>62001.106000000007</v>
      </c>
      <c r="Z60" s="28">
        <v>585114.13199999998</v>
      </c>
      <c r="AA60" s="28">
        <v>401774.147</v>
      </c>
      <c r="AB60" s="28">
        <v>219078.27599999998</v>
      </c>
      <c r="AC60" s="28">
        <v>1840.3200000000002</v>
      </c>
      <c r="AD60" s="28">
        <v>22119.964</v>
      </c>
      <c r="AE60" s="28">
        <v>0</v>
      </c>
      <c r="AF60" s="28">
        <v>13600</v>
      </c>
      <c r="AG60" s="28">
        <v>10205.522000000001</v>
      </c>
      <c r="AH60" s="28">
        <v>16141.501</v>
      </c>
      <c r="AI60" s="28">
        <v>36546.694000000003</v>
      </c>
      <c r="AJ60" s="28">
        <v>12772.065999999999</v>
      </c>
      <c r="AK60" s="28">
        <v>242541.45600000001</v>
      </c>
      <c r="AL60" s="28">
        <f>+AL62+AL80</f>
        <v>2034258.7919999999</v>
      </c>
      <c r="AM60" s="28">
        <f t="shared" ref="AM60" si="48">+AM62+AM80</f>
        <v>9353453.9360000007</v>
      </c>
      <c r="AP60" s="26">
        <f>F60</f>
        <v>7228640.8339999998</v>
      </c>
      <c r="AQ60" s="26">
        <f>K60</f>
        <v>14772.05</v>
      </c>
      <c r="AR60" s="26">
        <f>R60</f>
        <v>75782.260000000009</v>
      </c>
      <c r="AS60" s="26">
        <f t="shared" si="29"/>
        <v>2034258.7919999999</v>
      </c>
      <c r="AU60" s="26">
        <f t="shared" ref="AU60" si="49">+AU62+AU80</f>
        <v>9353453.9360000007</v>
      </c>
    </row>
    <row r="61" spans="1:47" x14ac:dyDescent="0.2">
      <c r="A61" s="7"/>
      <c r="B61" s="8"/>
      <c r="C61" s="6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47" ht="15.75" x14ac:dyDescent="0.25">
      <c r="A62" s="4" t="s">
        <v>27</v>
      </c>
      <c r="B62" s="16"/>
      <c r="C62" s="17"/>
      <c r="D62" s="28">
        <v>3940086.6379999998</v>
      </c>
      <c r="E62" s="28">
        <v>1814879.8060000001</v>
      </c>
      <c r="F62" s="28">
        <f>+F64+F72</f>
        <v>5754966.4440000001</v>
      </c>
      <c r="G62" s="28">
        <v>0</v>
      </c>
      <c r="H62" s="28">
        <v>2839.76</v>
      </c>
      <c r="I62" s="28">
        <v>3043.5000000000009</v>
      </c>
      <c r="J62" s="28">
        <v>8888.7900000000009</v>
      </c>
      <c r="K62" s="28">
        <f>+K64+K72</f>
        <v>14772.05</v>
      </c>
      <c r="L62" s="28">
        <v>25982</v>
      </c>
      <c r="M62" s="28">
        <v>1734.8200000000002</v>
      </c>
      <c r="N62" s="28">
        <v>55.7</v>
      </c>
      <c r="O62" s="28">
        <v>12902.65</v>
      </c>
      <c r="P62" s="28">
        <v>3668.14</v>
      </c>
      <c r="Q62" s="28">
        <v>31438.949999999997</v>
      </c>
      <c r="R62" s="28">
        <f>+R64+R72</f>
        <v>75782.260000000009</v>
      </c>
      <c r="S62" s="28">
        <v>11178.656999999999</v>
      </c>
      <c r="T62" s="28">
        <v>29648.497999999996</v>
      </c>
      <c r="U62" s="28">
        <v>6874.2170000000006</v>
      </c>
      <c r="V62" s="28">
        <v>24402.338</v>
      </c>
      <c r="W62" s="28">
        <v>0</v>
      </c>
      <c r="X62" s="28">
        <v>0</v>
      </c>
      <c r="Y62" s="28">
        <v>62001.106000000007</v>
      </c>
      <c r="Z62" s="28">
        <v>349897.86199999996</v>
      </c>
      <c r="AA62" s="28">
        <v>101521.147</v>
      </c>
      <c r="AB62" s="28">
        <v>18174.666999999998</v>
      </c>
      <c r="AC62" s="28">
        <v>1840.3200000000002</v>
      </c>
      <c r="AD62" s="28">
        <v>14620.203000000001</v>
      </c>
      <c r="AE62" s="28">
        <v>0</v>
      </c>
      <c r="AF62" s="28">
        <v>13600</v>
      </c>
      <c r="AG62" s="28">
        <v>0</v>
      </c>
      <c r="AH62" s="28">
        <v>0</v>
      </c>
      <c r="AI62" s="28">
        <v>7290.2870000000003</v>
      </c>
      <c r="AJ62" s="28">
        <v>12772.065999999999</v>
      </c>
      <c r="AK62" s="28">
        <v>103049.117</v>
      </c>
      <c r="AL62" s="28">
        <f>+AL64+AL72</f>
        <v>756870.48499999999</v>
      </c>
      <c r="AM62" s="28">
        <f t="shared" ref="AM62" si="50">+AM64+AM72</f>
        <v>6602391.2390000001</v>
      </c>
      <c r="AP62" s="26">
        <f>F62</f>
        <v>5754966.4440000001</v>
      </c>
      <c r="AQ62" s="26">
        <f>K62</f>
        <v>14772.05</v>
      </c>
      <c r="AR62" s="26">
        <f>R62</f>
        <v>75782.260000000009</v>
      </c>
      <c r="AS62" s="26">
        <f t="shared" si="29"/>
        <v>756870.48499999999</v>
      </c>
      <c r="AU62" s="26">
        <f t="shared" ref="AU62" si="51">+AU64+AU72</f>
        <v>6602391.2390000001</v>
      </c>
    </row>
    <row r="63" spans="1:47" x14ac:dyDescent="0.2">
      <c r="A63" s="7"/>
      <c r="B63" s="8"/>
      <c r="C63" s="6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</row>
    <row r="64" spans="1:47" ht="15.75" x14ac:dyDescent="0.25">
      <c r="A64" s="4" t="s">
        <v>28</v>
      </c>
      <c r="B64" s="16"/>
      <c r="C64" s="17"/>
      <c r="D64" s="28">
        <v>2282616.8849999998</v>
      </c>
      <c r="E64" s="28">
        <v>954130.62700000009</v>
      </c>
      <c r="F64" s="28">
        <f>SUM(F65:F70)</f>
        <v>3236747.5120000001</v>
      </c>
      <c r="G64" s="28">
        <v>0</v>
      </c>
      <c r="H64" s="28">
        <v>474.76</v>
      </c>
      <c r="I64" s="28">
        <v>2288.3400000000006</v>
      </c>
      <c r="J64" s="28">
        <v>3492.74</v>
      </c>
      <c r="K64" s="28">
        <f>SUM(K65:K70)</f>
        <v>6255.84</v>
      </c>
      <c r="L64" s="28">
        <v>25982</v>
      </c>
      <c r="M64" s="28">
        <v>1480.41</v>
      </c>
      <c r="N64" s="28">
        <v>37.700000000000003</v>
      </c>
      <c r="O64" s="28">
        <v>2.65</v>
      </c>
      <c r="P64" s="28">
        <v>293</v>
      </c>
      <c r="Q64" s="28">
        <v>7256</v>
      </c>
      <c r="R64" s="28">
        <f>SUM(R65:R70)</f>
        <v>35051.760000000002</v>
      </c>
      <c r="S64" s="28">
        <v>11178.656999999999</v>
      </c>
      <c r="T64" s="28">
        <v>29648.497999999996</v>
      </c>
      <c r="U64" s="28">
        <v>6429.4610000000002</v>
      </c>
      <c r="V64" s="28">
        <v>13530.338</v>
      </c>
      <c r="W64" s="28">
        <v>0</v>
      </c>
      <c r="X64" s="28">
        <v>0</v>
      </c>
      <c r="Y64" s="28">
        <v>62001.106000000007</v>
      </c>
      <c r="Z64" s="28">
        <v>40787.682000000001</v>
      </c>
      <c r="AA64" s="28">
        <v>101521.147</v>
      </c>
      <c r="AB64" s="28">
        <v>18174.666999999998</v>
      </c>
      <c r="AC64" s="28">
        <v>840.32</v>
      </c>
      <c r="AD64" s="28">
        <v>1819.29</v>
      </c>
      <c r="AE64" s="28">
        <v>0</v>
      </c>
      <c r="AF64" s="28">
        <v>3300</v>
      </c>
      <c r="AG64" s="28">
        <v>0</v>
      </c>
      <c r="AH64" s="28">
        <v>0</v>
      </c>
      <c r="AI64" s="28">
        <v>6790.2870000000003</v>
      </c>
      <c r="AJ64" s="28">
        <v>6383.0689999999995</v>
      </c>
      <c r="AK64" s="28">
        <v>79277.581999999995</v>
      </c>
      <c r="AL64" s="28">
        <f>SUM(AL65:AL70)</f>
        <v>381682.10399999999</v>
      </c>
      <c r="AM64" s="28">
        <f t="shared" ref="AM64" si="52">SUM(AM65:AM70)</f>
        <v>3659737.216</v>
      </c>
      <c r="AP64" s="26">
        <f t="shared" ref="AP64:AP70" si="53">F64</f>
        <v>3236747.5120000001</v>
      </c>
      <c r="AQ64" s="26">
        <f t="shared" ref="AQ64:AQ70" si="54">K64</f>
        <v>6255.84</v>
      </c>
      <c r="AR64" s="26">
        <f t="shared" ref="AR64:AR70" si="55">R64</f>
        <v>35051.760000000002</v>
      </c>
      <c r="AS64" s="26">
        <f t="shared" si="29"/>
        <v>381682.10399999999</v>
      </c>
      <c r="AU64" s="26">
        <f t="shared" ref="AU64" si="56">SUM(AU65:AU70)</f>
        <v>3659737.216</v>
      </c>
    </row>
    <row r="65" spans="1:47" x14ac:dyDescent="0.2">
      <c r="A65" s="9" t="s">
        <v>29</v>
      </c>
      <c r="B65" s="5"/>
      <c r="C65" s="6"/>
      <c r="D65" s="28">
        <v>247537.875</v>
      </c>
      <c r="E65" s="28">
        <v>268123.62700000004</v>
      </c>
      <c r="F65" s="28">
        <f t="shared" ref="F65:F70" si="57">SUM(D65:E65)</f>
        <v>515661.50200000004</v>
      </c>
      <c r="G65" s="28">
        <v>0</v>
      </c>
      <c r="H65" s="28">
        <v>474.76</v>
      </c>
      <c r="I65" s="28">
        <v>2288.3400000000006</v>
      </c>
      <c r="J65" s="28">
        <v>3492.74</v>
      </c>
      <c r="K65" s="28">
        <f t="shared" ref="K65:K70" si="58">SUM(G65:J65)</f>
        <v>6255.84</v>
      </c>
      <c r="L65" s="28">
        <v>25982</v>
      </c>
      <c r="M65" s="28">
        <v>1480.41</v>
      </c>
      <c r="N65" s="28">
        <v>37.700000000000003</v>
      </c>
      <c r="O65" s="28">
        <v>2.65</v>
      </c>
      <c r="P65" s="28">
        <v>293</v>
      </c>
      <c r="Q65" s="28">
        <v>806</v>
      </c>
      <c r="R65" s="28">
        <f t="shared" ref="R65:R70" si="59">SUM(L65:Q65)</f>
        <v>28601.760000000002</v>
      </c>
      <c r="S65" s="28">
        <v>0</v>
      </c>
      <c r="T65" s="28">
        <v>0</v>
      </c>
      <c r="U65" s="28">
        <v>0</v>
      </c>
      <c r="V65" s="28">
        <v>3540.3380000000002</v>
      </c>
      <c r="W65" s="28">
        <v>0</v>
      </c>
      <c r="X65" s="28">
        <v>0</v>
      </c>
      <c r="Y65" s="28">
        <v>199.51</v>
      </c>
      <c r="Z65" s="28">
        <v>24920.21</v>
      </c>
      <c r="AA65" s="28">
        <v>0</v>
      </c>
      <c r="AB65" s="28">
        <v>0</v>
      </c>
      <c r="AC65" s="28">
        <v>840.32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6383.0689999999995</v>
      </c>
      <c r="AK65" s="28">
        <v>14237.62</v>
      </c>
      <c r="AL65" s="28">
        <f t="shared" ref="AL65:AL70" si="60">SUM(S65:AK65)</f>
        <v>50121.067000000003</v>
      </c>
      <c r="AM65" s="28">
        <f t="shared" ref="AM65:AM70" si="61">F65+K65+R65+AL65</f>
        <v>600640.16900000011</v>
      </c>
      <c r="AP65" s="26">
        <f t="shared" si="53"/>
        <v>515661.50200000004</v>
      </c>
      <c r="AQ65" s="26">
        <f t="shared" si="54"/>
        <v>6255.84</v>
      </c>
      <c r="AR65" s="26">
        <f t="shared" si="55"/>
        <v>28601.760000000002</v>
      </c>
      <c r="AS65" s="26">
        <f t="shared" si="29"/>
        <v>50121.067000000003</v>
      </c>
      <c r="AU65" s="26">
        <f>SUM(AP65:AT65)</f>
        <v>600640.16900000011</v>
      </c>
    </row>
    <row r="66" spans="1:47" x14ac:dyDescent="0.2">
      <c r="A66" s="9" t="s">
        <v>30</v>
      </c>
      <c r="B66" s="5"/>
      <c r="C66" s="6"/>
      <c r="D66" s="28">
        <v>116393.41</v>
      </c>
      <c r="E66" s="28">
        <v>0</v>
      </c>
      <c r="F66" s="28">
        <f t="shared" si="57"/>
        <v>116393.41</v>
      </c>
      <c r="G66" s="28">
        <v>0</v>
      </c>
      <c r="H66" s="28">
        <v>0</v>
      </c>
      <c r="I66" s="28">
        <v>0</v>
      </c>
      <c r="J66" s="28">
        <v>0</v>
      </c>
      <c r="K66" s="28">
        <f t="shared" si="58"/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1250</v>
      </c>
      <c r="R66" s="28">
        <f t="shared" si="59"/>
        <v>1250</v>
      </c>
      <c r="S66" s="28">
        <v>0</v>
      </c>
      <c r="T66" s="28">
        <v>356.7</v>
      </c>
      <c r="U66" s="28">
        <v>2399.5940000000001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18174.666999999998</v>
      </c>
      <c r="AC66" s="28">
        <v>0</v>
      </c>
      <c r="AD66" s="28">
        <v>1819.29</v>
      </c>
      <c r="AE66" s="28">
        <v>0</v>
      </c>
      <c r="AF66" s="28">
        <v>0</v>
      </c>
      <c r="AG66" s="28">
        <v>0</v>
      </c>
      <c r="AH66" s="28">
        <v>0</v>
      </c>
      <c r="AI66" s="28">
        <v>5711.9570000000003</v>
      </c>
      <c r="AJ66" s="28">
        <v>0</v>
      </c>
      <c r="AK66" s="28">
        <v>3406.578</v>
      </c>
      <c r="AL66" s="28">
        <f t="shared" si="60"/>
        <v>31868.786</v>
      </c>
      <c r="AM66" s="28">
        <f t="shared" si="61"/>
        <v>149512.196</v>
      </c>
      <c r="AP66" s="26">
        <f t="shared" si="53"/>
        <v>116393.41</v>
      </c>
      <c r="AQ66" s="26">
        <f t="shared" si="54"/>
        <v>0</v>
      </c>
      <c r="AR66" s="26">
        <f t="shared" si="55"/>
        <v>1250</v>
      </c>
      <c r="AS66" s="26">
        <f t="shared" si="29"/>
        <v>31868.786</v>
      </c>
      <c r="AU66" s="26">
        <f t="shared" ref="AU66:AU70" si="62">SUM(AP66:AT66)</f>
        <v>149512.196</v>
      </c>
    </row>
    <row r="67" spans="1:47" x14ac:dyDescent="0.2">
      <c r="A67" s="9" t="s">
        <v>31</v>
      </c>
      <c r="B67" s="5"/>
      <c r="C67" s="6"/>
      <c r="D67" s="28">
        <v>3294.45</v>
      </c>
      <c r="E67" s="28">
        <v>0</v>
      </c>
      <c r="F67" s="28">
        <f t="shared" si="57"/>
        <v>3294.45</v>
      </c>
      <c r="G67" s="28">
        <v>0</v>
      </c>
      <c r="H67" s="28">
        <v>0</v>
      </c>
      <c r="I67" s="28">
        <v>0</v>
      </c>
      <c r="J67" s="28">
        <v>0</v>
      </c>
      <c r="K67" s="28">
        <f t="shared" si="58"/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5200</v>
      </c>
      <c r="R67" s="28">
        <f t="shared" si="59"/>
        <v>5200</v>
      </c>
      <c r="S67" s="28">
        <v>11178.656999999999</v>
      </c>
      <c r="T67" s="28">
        <v>29291.797999999995</v>
      </c>
      <c r="U67" s="28">
        <v>4029.8670000000002</v>
      </c>
      <c r="V67" s="28">
        <v>0</v>
      </c>
      <c r="W67" s="28">
        <v>0</v>
      </c>
      <c r="X67" s="28">
        <v>0</v>
      </c>
      <c r="Y67" s="28">
        <v>61801.596000000005</v>
      </c>
      <c r="Z67" s="28">
        <v>15867.472</v>
      </c>
      <c r="AA67" s="28">
        <v>101521.147</v>
      </c>
      <c r="AB67" s="28">
        <v>0</v>
      </c>
      <c r="AC67" s="28">
        <v>0</v>
      </c>
      <c r="AD67" s="28">
        <v>0</v>
      </c>
      <c r="AE67" s="28">
        <v>0</v>
      </c>
      <c r="AF67" s="28">
        <v>3300</v>
      </c>
      <c r="AG67" s="28">
        <v>0</v>
      </c>
      <c r="AH67" s="28">
        <v>0</v>
      </c>
      <c r="AI67" s="28">
        <v>1078.33</v>
      </c>
      <c r="AJ67" s="28">
        <v>0</v>
      </c>
      <c r="AK67" s="28">
        <v>61633.383999999991</v>
      </c>
      <c r="AL67" s="28">
        <f t="shared" si="60"/>
        <v>289702.25099999999</v>
      </c>
      <c r="AM67" s="28">
        <f t="shared" si="61"/>
        <v>298196.701</v>
      </c>
      <c r="AP67" s="26">
        <f t="shared" si="53"/>
        <v>3294.45</v>
      </c>
      <c r="AQ67" s="26">
        <f t="shared" si="54"/>
        <v>0</v>
      </c>
      <c r="AR67" s="26">
        <f t="shared" si="55"/>
        <v>5200</v>
      </c>
      <c r="AS67" s="26">
        <f t="shared" si="29"/>
        <v>289702.25099999999</v>
      </c>
      <c r="AU67" s="26">
        <f t="shared" si="62"/>
        <v>298196.701</v>
      </c>
    </row>
    <row r="68" spans="1:47" x14ac:dyDescent="0.2">
      <c r="A68" s="9" t="s">
        <v>32</v>
      </c>
      <c r="B68" s="5"/>
      <c r="C68" s="6"/>
      <c r="D68" s="28">
        <v>1915391.15</v>
      </c>
      <c r="E68" s="28">
        <v>686007</v>
      </c>
      <c r="F68" s="28">
        <f t="shared" si="57"/>
        <v>2601398.15</v>
      </c>
      <c r="G68" s="28">
        <v>0</v>
      </c>
      <c r="H68" s="28">
        <v>0</v>
      </c>
      <c r="I68" s="28">
        <v>0</v>
      </c>
      <c r="J68" s="28">
        <v>0</v>
      </c>
      <c r="K68" s="28">
        <f t="shared" si="58"/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f t="shared" si="59"/>
        <v>0</v>
      </c>
      <c r="S68" s="28">
        <v>0</v>
      </c>
      <c r="T68" s="28">
        <v>0</v>
      </c>
      <c r="U68" s="28">
        <v>0</v>
      </c>
      <c r="V68" s="28">
        <v>9990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f t="shared" si="60"/>
        <v>9990</v>
      </c>
      <c r="AM68" s="28">
        <f t="shared" si="61"/>
        <v>2611388.15</v>
      </c>
      <c r="AP68" s="26">
        <f t="shared" si="53"/>
        <v>2601398.15</v>
      </c>
      <c r="AQ68" s="26">
        <f t="shared" si="54"/>
        <v>0</v>
      </c>
      <c r="AR68" s="26">
        <f t="shared" si="55"/>
        <v>0</v>
      </c>
      <c r="AS68" s="26">
        <f t="shared" ref="AS68:AS98" si="63">AL68</f>
        <v>9990</v>
      </c>
      <c r="AU68" s="26">
        <f t="shared" si="62"/>
        <v>2611388.15</v>
      </c>
    </row>
    <row r="69" spans="1:47" x14ac:dyDescent="0.2">
      <c r="A69" s="9" t="s">
        <v>33</v>
      </c>
      <c r="B69" s="5"/>
      <c r="C69" s="6"/>
      <c r="D69" s="28">
        <v>0</v>
      </c>
      <c r="E69" s="28">
        <v>0</v>
      </c>
      <c r="F69" s="28">
        <f t="shared" si="57"/>
        <v>0</v>
      </c>
      <c r="G69" s="28">
        <v>0</v>
      </c>
      <c r="H69" s="28">
        <v>0</v>
      </c>
      <c r="I69" s="28">
        <v>0</v>
      </c>
      <c r="J69" s="28">
        <v>0</v>
      </c>
      <c r="K69" s="28">
        <f t="shared" si="58"/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f t="shared" si="59"/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f t="shared" si="60"/>
        <v>0</v>
      </c>
      <c r="AM69" s="28">
        <f t="shared" si="61"/>
        <v>0</v>
      </c>
      <c r="AP69" s="26">
        <f t="shared" si="53"/>
        <v>0</v>
      </c>
      <c r="AQ69" s="26">
        <f t="shared" si="54"/>
        <v>0</v>
      </c>
      <c r="AR69" s="26">
        <f t="shared" si="55"/>
        <v>0</v>
      </c>
      <c r="AS69" s="26">
        <f t="shared" si="63"/>
        <v>0</v>
      </c>
      <c r="AU69" s="26">
        <f t="shared" si="62"/>
        <v>0</v>
      </c>
    </row>
    <row r="70" spans="1:47" x14ac:dyDescent="0.2">
      <c r="A70" s="9" t="s">
        <v>34</v>
      </c>
      <c r="B70" s="5"/>
      <c r="C70" s="6"/>
      <c r="D70" s="28">
        <v>0</v>
      </c>
      <c r="E70" s="28">
        <v>0</v>
      </c>
      <c r="F70" s="28">
        <f t="shared" si="57"/>
        <v>0</v>
      </c>
      <c r="G70" s="28">
        <v>0</v>
      </c>
      <c r="H70" s="28">
        <v>0</v>
      </c>
      <c r="I70" s="28">
        <v>0</v>
      </c>
      <c r="J70" s="28">
        <v>0</v>
      </c>
      <c r="K70" s="28">
        <f t="shared" si="58"/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f t="shared" si="59"/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f t="shared" si="60"/>
        <v>0</v>
      </c>
      <c r="AM70" s="28">
        <f t="shared" si="61"/>
        <v>0</v>
      </c>
      <c r="AP70" s="26">
        <f t="shared" si="53"/>
        <v>0</v>
      </c>
      <c r="AQ70" s="26">
        <f t="shared" si="54"/>
        <v>0</v>
      </c>
      <c r="AR70" s="26">
        <f t="shared" si="55"/>
        <v>0</v>
      </c>
      <c r="AS70" s="26">
        <f t="shared" si="63"/>
        <v>0</v>
      </c>
      <c r="AU70" s="26">
        <f t="shared" si="62"/>
        <v>0</v>
      </c>
    </row>
    <row r="71" spans="1:47" x14ac:dyDescent="0.2">
      <c r="A71" s="7"/>
      <c r="B71" s="8"/>
      <c r="C71" s="6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</row>
    <row r="72" spans="1:47" ht="15.75" x14ac:dyDescent="0.25">
      <c r="A72" s="4" t="s">
        <v>35</v>
      </c>
      <c r="B72" s="16"/>
      <c r="C72" s="17"/>
      <c r="D72" s="28">
        <v>1657469.753</v>
      </c>
      <c r="E72" s="28">
        <v>860749.179</v>
      </c>
      <c r="F72" s="28">
        <f>SUM(F73:F78)</f>
        <v>2518218.932</v>
      </c>
      <c r="G72" s="28">
        <v>0</v>
      </c>
      <c r="H72" s="28">
        <v>2365</v>
      </c>
      <c r="I72" s="28">
        <v>755.16000000000008</v>
      </c>
      <c r="J72" s="28">
        <v>5396.05</v>
      </c>
      <c r="K72" s="28">
        <f>SUM(K73:K78)</f>
        <v>8516.2099999999991</v>
      </c>
      <c r="L72" s="28">
        <v>0</v>
      </c>
      <c r="M72" s="28">
        <v>254.41</v>
      </c>
      <c r="N72" s="28">
        <v>18</v>
      </c>
      <c r="O72" s="28">
        <v>12900</v>
      </c>
      <c r="P72" s="28">
        <v>3375.14</v>
      </c>
      <c r="Q72" s="28">
        <v>24182.949999999997</v>
      </c>
      <c r="R72" s="28">
        <f>SUM(R73:R78)</f>
        <v>40730.5</v>
      </c>
      <c r="S72" s="28">
        <v>0</v>
      </c>
      <c r="T72" s="28">
        <v>0</v>
      </c>
      <c r="U72" s="28">
        <v>444.75599999999997</v>
      </c>
      <c r="V72" s="28">
        <v>10872</v>
      </c>
      <c r="W72" s="28">
        <v>0</v>
      </c>
      <c r="X72" s="28">
        <v>0</v>
      </c>
      <c r="Y72" s="28">
        <v>0</v>
      </c>
      <c r="Z72" s="28">
        <v>309110.18</v>
      </c>
      <c r="AA72" s="28">
        <v>0</v>
      </c>
      <c r="AB72" s="28">
        <v>0</v>
      </c>
      <c r="AC72" s="28">
        <v>1000</v>
      </c>
      <c r="AD72" s="28">
        <v>12800.913</v>
      </c>
      <c r="AE72" s="28">
        <v>0</v>
      </c>
      <c r="AF72" s="28">
        <v>10300</v>
      </c>
      <c r="AG72" s="28">
        <v>0</v>
      </c>
      <c r="AH72" s="28">
        <v>0</v>
      </c>
      <c r="AI72" s="28">
        <v>500</v>
      </c>
      <c r="AJ72" s="28">
        <v>6388.9969999999994</v>
      </c>
      <c r="AK72" s="28">
        <v>23771.534999999996</v>
      </c>
      <c r="AL72" s="28">
        <f>SUM(AL73:AL78)</f>
        <v>375188.38099999999</v>
      </c>
      <c r="AM72" s="28">
        <f t="shared" ref="AM72" si="64">SUM(AM73:AM78)</f>
        <v>2942654.023</v>
      </c>
      <c r="AP72" s="26">
        <f t="shared" ref="AP72:AP78" si="65">F72</f>
        <v>2518218.932</v>
      </c>
      <c r="AQ72" s="26">
        <f t="shared" ref="AQ72:AQ78" si="66">K72</f>
        <v>8516.2099999999991</v>
      </c>
      <c r="AR72" s="26">
        <f t="shared" ref="AR72:AR78" si="67">R72</f>
        <v>40730.5</v>
      </c>
      <c r="AS72" s="26">
        <f t="shared" si="63"/>
        <v>375188.38099999999</v>
      </c>
      <c r="AU72" s="26">
        <f t="shared" ref="AU72" si="68">SUM(AU73:AU78)</f>
        <v>2942654.023</v>
      </c>
    </row>
    <row r="73" spans="1:47" x14ac:dyDescent="0.2">
      <c r="A73" s="9" t="s">
        <v>29</v>
      </c>
      <c r="B73" s="5"/>
      <c r="C73" s="6"/>
      <c r="D73" s="28">
        <v>74024.210000000006</v>
      </c>
      <c r="E73" s="28">
        <v>280483.179</v>
      </c>
      <c r="F73" s="28">
        <f t="shared" ref="F73:F78" si="69">SUM(D73:E73)</f>
        <v>354507.38900000002</v>
      </c>
      <c r="G73" s="28">
        <v>0</v>
      </c>
      <c r="H73" s="28">
        <v>2365</v>
      </c>
      <c r="I73" s="28">
        <v>755.16000000000008</v>
      </c>
      <c r="J73" s="28">
        <v>5396.05</v>
      </c>
      <c r="K73" s="28">
        <f t="shared" ref="K73:K78" si="70">SUM(G73:J73)</f>
        <v>8516.2099999999991</v>
      </c>
      <c r="L73" s="28">
        <v>0</v>
      </c>
      <c r="M73" s="28">
        <v>254.41</v>
      </c>
      <c r="N73" s="28">
        <v>18</v>
      </c>
      <c r="O73" s="28">
        <v>9900</v>
      </c>
      <c r="P73" s="28">
        <v>0</v>
      </c>
      <c r="Q73" s="28">
        <v>2177.31</v>
      </c>
      <c r="R73" s="28">
        <f t="shared" ref="R73:R78" si="71">SUM(L73:Q73)</f>
        <v>12349.72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309110.18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1200</v>
      </c>
      <c r="AG73" s="28">
        <v>0</v>
      </c>
      <c r="AH73" s="28">
        <v>0</v>
      </c>
      <c r="AI73" s="28">
        <v>0</v>
      </c>
      <c r="AJ73" s="28">
        <v>6388.9969999999994</v>
      </c>
      <c r="AK73" s="28">
        <v>0</v>
      </c>
      <c r="AL73" s="28">
        <f t="shared" ref="AL73:AL78" si="72">SUM(S73:AK73)</f>
        <v>316699.17699999997</v>
      </c>
      <c r="AM73" s="28">
        <f t="shared" ref="AM73:AM78" si="73">F73+K73+R73+AL73</f>
        <v>692072.49600000004</v>
      </c>
      <c r="AP73" s="26">
        <f t="shared" si="65"/>
        <v>354507.38900000002</v>
      </c>
      <c r="AQ73" s="26">
        <f t="shared" si="66"/>
        <v>8516.2099999999991</v>
      </c>
      <c r="AR73" s="26">
        <f t="shared" si="67"/>
        <v>12349.72</v>
      </c>
      <c r="AS73" s="26">
        <f t="shared" si="63"/>
        <v>316699.17699999997</v>
      </c>
      <c r="AU73" s="26">
        <f>SUM(AP73:AT73)</f>
        <v>692072.49600000004</v>
      </c>
    </row>
    <row r="74" spans="1:47" x14ac:dyDescent="0.2">
      <c r="A74" s="9" t="s">
        <v>30</v>
      </c>
      <c r="B74" s="5"/>
      <c r="C74" s="6"/>
      <c r="D74" s="28">
        <v>526756.54299999995</v>
      </c>
      <c r="E74" s="28">
        <v>0</v>
      </c>
      <c r="F74" s="28">
        <f t="shared" si="69"/>
        <v>526756.54299999995</v>
      </c>
      <c r="G74" s="28">
        <v>0</v>
      </c>
      <c r="H74" s="28">
        <v>0</v>
      </c>
      <c r="I74" s="28">
        <v>0</v>
      </c>
      <c r="J74" s="28">
        <v>0</v>
      </c>
      <c r="K74" s="28">
        <f t="shared" si="70"/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7920</v>
      </c>
      <c r="R74" s="28">
        <f t="shared" si="71"/>
        <v>7920</v>
      </c>
      <c r="S74" s="28">
        <v>0</v>
      </c>
      <c r="T74" s="28">
        <v>0</v>
      </c>
      <c r="U74" s="28">
        <v>444.75599999999997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12800.913</v>
      </c>
      <c r="AE74" s="28">
        <v>0</v>
      </c>
      <c r="AF74" s="28">
        <v>0</v>
      </c>
      <c r="AG74" s="28">
        <v>0</v>
      </c>
      <c r="AH74" s="28">
        <v>0</v>
      </c>
      <c r="AI74" s="28">
        <v>500</v>
      </c>
      <c r="AJ74" s="28">
        <v>0</v>
      </c>
      <c r="AK74" s="28">
        <v>7300.0959999999995</v>
      </c>
      <c r="AL74" s="28">
        <f t="shared" si="72"/>
        <v>21045.764999999999</v>
      </c>
      <c r="AM74" s="28">
        <f t="shared" si="73"/>
        <v>555722.30799999996</v>
      </c>
      <c r="AP74" s="26">
        <f t="shared" si="65"/>
        <v>526756.54299999995</v>
      </c>
      <c r="AQ74" s="26">
        <f t="shared" si="66"/>
        <v>0</v>
      </c>
      <c r="AR74" s="26">
        <f t="shared" si="67"/>
        <v>7920</v>
      </c>
      <c r="AS74" s="26">
        <f t="shared" si="63"/>
        <v>21045.764999999999</v>
      </c>
      <c r="AU74" s="26">
        <f t="shared" ref="AU74:AU78" si="74">SUM(AP74:AT74)</f>
        <v>555722.30799999996</v>
      </c>
    </row>
    <row r="75" spans="1:47" x14ac:dyDescent="0.2">
      <c r="A75" s="9" t="s">
        <v>31</v>
      </c>
      <c r="B75" s="5"/>
      <c r="C75" s="6"/>
      <c r="D75" s="28">
        <v>10250</v>
      </c>
      <c r="E75" s="28">
        <v>0</v>
      </c>
      <c r="F75" s="28">
        <f t="shared" si="69"/>
        <v>10250</v>
      </c>
      <c r="G75" s="28">
        <v>0</v>
      </c>
      <c r="H75" s="28">
        <v>0</v>
      </c>
      <c r="I75" s="28">
        <v>0</v>
      </c>
      <c r="J75" s="28">
        <v>0</v>
      </c>
      <c r="K75" s="28">
        <f t="shared" si="70"/>
        <v>0</v>
      </c>
      <c r="L75" s="28">
        <v>0</v>
      </c>
      <c r="M75" s="28">
        <v>0</v>
      </c>
      <c r="N75" s="28">
        <v>0</v>
      </c>
      <c r="O75" s="28">
        <v>3000</v>
      </c>
      <c r="P75" s="28">
        <v>3375.14</v>
      </c>
      <c r="Q75" s="28">
        <v>14085.64</v>
      </c>
      <c r="R75" s="28">
        <f t="shared" si="71"/>
        <v>20460.78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1000</v>
      </c>
      <c r="AD75" s="28">
        <v>0</v>
      </c>
      <c r="AE75" s="28">
        <v>0</v>
      </c>
      <c r="AF75" s="28">
        <v>9100</v>
      </c>
      <c r="AG75" s="28">
        <v>0</v>
      </c>
      <c r="AH75" s="28">
        <v>0</v>
      </c>
      <c r="AI75" s="28">
        <v>0</v>
      </c>
      <c r="AJ75" s="28">
        <v>0</v>
      </c>
      <c r="AK75" s="28">
        <v>16471.438999999998</v>
      </c>
      <c r="AL75" s="28">
        <f t="shared" si="72"/>
        <v>26571.438999999998</v>
      </c>
      <c r="AM75" s="28">
        <f t="shared" si="73"/>
        <v>57282.218999999997</v>
      </c>
      <c r="AP75" s="26">
        <f t="shared" si="65"/>
        <v>10250</v>
      </c>
      <c r="AQ75" s="26">
        <f t="shared" si="66"/>
        <v>0</v>
      </c>
      <c r="AR75" s="26">
        <f t="shared" si="67"/>
        <v>20460.78</v>
      </c>
      <c r="AS75" s="26">
        <f t="shared" si="63"/>
        <v>26571.438999999998</v>
      </c>
      <c r="AU75" s="26">
        <f t="shared" si="74"/>
        <v>57282.218999999997</v>
      </c>
    </row>
    <row r="76" spans="1:47" x14ac:dyDescent="0.2">
      <c r="A76" s="9" t="s">
        <v>36</v>
      </c>
      <c r="B76" s="5"/>
      <c r="C76" s="6"/>
      <c r="D76" s="28">
        <v>1046439</v>
      </c>
      <c r="E76" s="28">
        <v>580266</v>
      </c>
      <c r="F76" s="28">
        <f t="shared" si="69"/>
        <v>1626705</v>
      </c>
      <c r="G76" s="28">
        <v>0</v>
      </c>
      <c r="H76" s="28">
        <v>0</v>
      </c>
      <c r="I76" s="28">
        <v>0</v>
      </c>
      <c r="J76" s="28">
        <v>0</v>
      </c>
      <c r="K76" s="28">
        <f t="shared" si="70"/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f t="shared" si="71"/>
        <v>0</v>
      </c>
      <c r="S76" s="28">
        <v>0</v>
      </c>
      <c r="T76" s="28">
        <v>0</v>
      </c>
      <c r="U76" s="28">
        <v>0</v>
      </c>
      <c r="V76" s="28">
        <v>10872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f t="shared" si="72"/>
        <v>10872</v>
      </c>
      <c r="AM76" s="28">
        <f t="shared" si="73"/>
        <v>1637577</v>
      </c>
      <c r="AP76" s="26">
        <f t="shared" si="65"/>
        <v>1626705</v>
      </c>
      <c r="AQ76" s="26">
        <f t="shared" si="66"/>
        <v>0</v>
      </c>
      <c r="AR76" s="26">
        <f t="shared" si="67"/>
        <v>0</v>
      </c>
      <c r="AS76" s="26">
        <f t="shared" si="63"/>
        <v>10872</v>
      </c>
      <c r="AU76" s="26">
        <f t="shared" si="74"/>
        <v>1637577</v>
      </c>
    </row>
    <row r="77" spans="1:47" x14ac:dyDescent="0.2">
      <c r="A77" s="9" t="s">
        <v>33</v>
      </c>
      <c r="B77" s="5"/>
      <c r="C77" s="6"/>
      <c r="D77" s="28">
        <v>0</v>
      </c>
      <c r="E77" s="28">
        <v>0</v>
      </c>
      <c r="F77" s="28">
        <f t="shared" si="69"/>
        <v>0</v>
      </c>
      <c r="G77" s="28">
        <v>0</v>
      </c>
      <c r="H77" s="28">
        <v>0</v>
      </c>
      <c r="I77" s="28">
        <v>0</v>
      </c>
      <c r="J77" s="28">
        <v>0</v>
      </c>
      <c r="K77" s="28">
        <f t="shared" si="70"/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f t="shared" si="71"/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f t="shared" si="72"/>
        <v>0</v>
      </c>
      <c r="AM77" s="28">
        <f t="shared" si="73"/>
        <v>0</v>
      </c>
      <c r="AP77" s="26">
        <f t="shared" si="65"/>
        <v>0</v>
      </c>
      <c r="AQ77" s="26">
        <f t="shared" si="66"/>
        <v>0</v>
      </c>
      <c r="AR77" s="26">
        <f t="shared" si="67"/>
        <v>0</v>
      </c>
      <c r="AS77" s="26">
        <f t="shared" si="63"/>
        <v>0</v>
      </c>
      <c r="AU77" s="26">
        <f t="shared" si="74"/>
        <v>0</v>
      </c>
    </row>
    <row r="78" spans="1:47" x14ac:dyDescent="0.2">
      <c r="A78" s="9" t="s">
        <v>37</v>
      </c>
      <c r="B78" s="5"/>
      <c r="C78" s="6"/>
      <c r="D78" s="28">
        <v>0</v>
      </c>
      <c r="E78" s="28">
        <v>0</v>
      </c>
      <c r="F78" s="28">
        <f t="shared" si="69"/>
        <v>0</v>
      </c>
      <c r="G78" s="28">
        <v>0</v>
      </c>
      <c r="H78" s="28">
        <v>0</v>
      </c>
      <c r="I78" s="28">
        <v>0</v>
      </c>
      <c r="J78" s="28">
        <v>0</v>
      </c>
      <c r="K78" s="28">
        <f t="shared" si="70"/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f t="shared" si="71"/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f t="shared" si="72"/>
        <v>0</v>
      </c>
      <c r="AM78" s="28">
        <f t="shared" si="73"/>
        <v>0</v>
      </c>
      <c r="AP78" s="26">
        <f t="shared" si="65"/>
        <v>0</v>
      </c>
      <c r="AQ78" s="26">
        <f t="shared" si="66"/>
        <v>0</v>
      </c>
      <c r="AR78" s="26">
        <f t="shared" si="67"/>
        <v>0</v>
      </c>
      <c r="AS78" s="26">
        <f t="shared" si="63"/>
        <v>0</v>
      </c>
      <c r="AU78" s="26">
        <f t="shared" si="74"/>
        <v>0</v>
      </c>
    </row>
    <row r="79" spans="1:47" x14ac:dyDescent="0.2">
      <c r="A79" s="9"/>
      <c r="B79" s="5"/>
      <c r="C79" s="6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</row>
    <row r="80" spans="1:47" ht="15.75" x14ac:dyDescent="0.25">
      <c r="A80" s="18" t="s">
        <v>38</v>
      </c>
      <c r="B80" s="19"/>
      <c r="C80" s="20"/>
      <c r="D80" s="28">
        <v>1473674.39</v>
      </c>
      <c r="E80" s="28">
        <v>0</v>
      </c>
      <c r="F80" s="28">
        <f>+F82+F90</f>
        <v>1473674.39</v>
      </c>
      <c r="G80" s="28">
        <v>0</v>
      </c>
      <c r="H80" s="28">
        <v>0</v>
      </c>
      <c r="I80" s="28">
        <v>0</v>
      </c>
      <c r="J80" s="28">
        <v>0</v>
      </c>
      <c r="K80" s="28">
        <f>+K82+K90</f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f>+R82+R90</f>
        <v>0</v>
      </c>
      <c r="S80" s="28">
        <v>61062.334000000003</v>
      </c>
      <c r="T80" s="28">
        <v>56989.355000000003</v>
      </c>
      <c r="U80" s="28">
        <v>161058.943</v>
      </c>
      <c r="V80" s="28">
        <v>0</v>
      </c>
      <c r="W80" s="28">
        <v>21475.468000000001</v>
      </c>
      <c r="X80" s="28">
        <v>37833.797999999995</v>
      </c>
      <c r="Y80" s="28">
        <v>0</v>
      </c>
      <c r="Z80" s="28">
        <v>235216.27000000002</v>
      </c>
      <c r="AA80" s="28">
        <v>300253</v>
      </c>
      <c r="AB80" s="28">
        <v>200903.609</v>
      </c>
      <c r="AC80" s="28">
        <v>0</v>
      </c>
      <c r="AD80" s="28">
        <v>7499.7610000000004</v>
      </c>
      <c r="AE80" s="28">
        <v>0</v>
      </c>
      <c r="AF80" s="28">
        <v>0</v>
      </c>
      <c r="AG80" s="28">
        <v>10205.522000000001</v>
      </c>
      <c r="AH80" s="28">
        <v>16141.501</v>
      </c>
      <c r="AI80" s="28">
        <v>29256.406999999999</v>
      </c>
      <c r="AJ80" s="28">
        <v>0</v>
      </c>
      <c r="AK80" s="28">
        <v>139492.33900000001</v>
      </c>
      <c r="AL80" s="28">
        <f>+AL82+AL90</f>
        <v>1277388.307</v>
      </c>
      <c r="AM80" s="28">
        <f t="shared" ref="AM80" si="75">+AM82+AM90</f>
        <v>2751062.6969999997</v>
      </c>
      <c r="AP80" s="26">
        <f>F80</f>
        <v>1473674.39</v>
      </c>
      <c r="AQ80" s="26">
        <f>K80</f>
        <v>0</v>
      </c>
      <c r="AR80" s="26">
        <f>R80</f>
        <v>0</v>
      </c>
      <c r="AS80" s="26">
        <f t="shared" si="63"/>
        <v>1277388.307</v>
      </c>
      <c r="AU80" s="26">
        <f t="shared" ref="AU80" si="76">+AU82+AU90</f>
        <v>2751062.6969999997</v>
      </c>
    </row>
    <row r="81" spans="1:47" x14ac:dyDescent="0.2">
      <c r="A81" s="7"/>
      <c r="B81" s="8"/>
      <c r="C81" s="6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</row>
    <row r="82" spans="1:47" ht="15.75" x14ac:dyDescent="0.25">
      <c r="A82" s="18" t="s">
        <v>39</v>
      </c>
      <c r="B82" s="19"/>
      <c r="C82" s="20"/>
      <c r="D82" s="28">
        <v>1466439.5899999999</v>
      </c>
      <c r="E82" s="28">
        <v>0</v>
      </c>
      <c r="F82" s="28">
        <f>SUM(F83:F88)</f>
        <v>1466439.5899999999</v>
      </c>
      <c r="G82" s="28">
        <v>0</v>
      </c>
      <c r="H82" s="28">
        <v>0</v>
      </c>
      <c r="I82" s="28">
        <v>0</v>
      </c>
      <c r="J82" s="28">
        <v>0</v>
      </c>
      <c r="K82" s="28">
        <f>SUM(K83:K88)</f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f>SUM(R83:R88)</f>
        <v>0</v>
      </c>
      <c r="S82" s="28">
        <v>61062.334000000003</v>
      </c>
      <c r="T82" s="28">
        <v>56989.355000000003</v>
      </c>
      <c r="U82" s="28">
        <v>161058.943</v>
      </c>
      <c r="V82" s="28">
        <v>0</v>
      </c>
      <c r="W82" s="28">
        <v>21475.468000000001</v>
      </c>
      <c r="X82" s="28">
        <v>37833.797999999995</v>
      </c>
      <c r="Y82" s="28">
        <v>0</v>
      </c>
      <c r="Z82" s="28">
        <v>234216.27000000002</v>
      </c>
      <c r="AA82" s="28">
        <v>300253</v>
      </c>
      <c r="AB82" s="28">
        <v>152623.47200000001</v>
      </c>
      <c r="AC82" s="28">
        <v>0</v>
      </c>
      <c r="AD82" s="28">
        <v>7499.7610000000004</v>
      </c>
      <c r="AE82" s="28">
        <v>0</v>
      </c>
      <c r="AF82" s="28">
        <v>0</v>
      </c>
      <c r="AG82" s="28">
        <v>10205.522000000001</v>
      </c>
      <c r="AH82" s="28">
        <v>16141.501</v>
      </c>
      <c r="AI82" s="28">
        <v>29256.406999999999</v>
      </c>
      <c r="AJ82" s="28">
        <v>0</v>
      </c>
      <c r="AK82" s="28">
        <v>24593.339</v>
      </c>
      <c r="AL82" s="28">
        <f>SUM(AL83:AL88)</f>
        <v>1113209.17</v>
      </c>
      <c r="AM82" s="28">
        <f t="shared" ref="AM82" si="77">SUM(AM83:AM88)</f>
        <v>2579648.7599999998</v>
      </c>
      <c r="AP82" s="26">
        <f t="shared" ref="AP82:AP88" si="78">F82</f>
        <v>1466439.5899999999</v>
      </c>
      <c r="AQ82" s="26">
        <f t="shared" ref="AQ82:AQ88" si="79">K82</f>
        <v>0</v>
      </c>
      <c r="AR82" s="26">
        <f t="shared" ref="AR82:AR88" si="80">R82</f>
        <v>0</v>
      </c>
      <c r="AS82" s="26">
        <f t="shared" si="63"/>
        <v>1113209.17</v>
      </c>
      <c r="AU82" s="26">
        <f t="shared" ref="AU82" si="81">SUM(AU83:AU88)</f>
        <v>2579648.7599999998</v>
      </c>
    </row>
    <row r="83" spans="1:47" x14ac:dyDescent="0.2">
      <c r="A83" s="9" t="s">
        <v>29</v>
      </c>
      <c r="B83" s="5"/>
      <c r="C83" s="6"/>
      <c r="D83" s="28">
        <v>648162.88</v>
      </c>
      <c r="E83" s="28">
        <v>0</v>
      </c>
      <c r="F83" s="28">
        <f t="shared" ref="F83:F88" si="82">SUM(D83:E83)</f>
        <v>648162.88</v>
      </c>
      <c r="G83" s="28">
        <v>0</v>
      </c>
      <c r="H83" s="28">
        <v>0</v>
      </c>
      <c r="I83" s="28">
        <v>0</v>
      </c>
      <c r="J83" s="28">
        <v>0</v>
      </c>
      <c r="K83" s="28">
        <f t="shared" ref="K83:K88" si="83">SUM(G83:J83)</f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f t="shared" ref="R83:R88" si="84">SUM(L83:Q83)</f>
        <v>0</v>
      </c>
      <c r="S83" s="28">
        <v>0</v>
      </c>
      <c r="T83" s="28">
        <v>0</v>
      </c>
      <c r="U83" s="28">
        <v>0</v>
      </c>
      <c r="V83" s="28">
        <v>0</v>
      </c>
      <c r="W83" s="28">
        <v>21475.468000000001</v>
      </c>
      <c r="X83" s="28">
        <v>0</v>
      </c>
      <c r="Y83" s="28">
        <v>0</v>
      </c>
      <c r="Z83" s="28">
        <v>39820.910000000003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f t="shared" ref="AL83:AL88" si="85">SUM(S83:AK83)</f>
        <v>61296.378000000004</v>
      </c>
      <c r="AM83" s="28">
        <f t="shared" ref="AM83:AM88" si="86">F83+K83+R83+AL83</f>
        <v>709459.25800000003</v>
      </c>
      <c r="AP83" s="26">
        <f t="shared" si="78"/>
        <v>648162.88</v>
      </c>
      <c r="AQ83" s="26">
        <f t="shared" si="79"/>
        <v>0</v>
      </c>
      <c r="AR83" s="26">
        <f t="shared" si="80"/>
        <v>0</v>
      </c>
      <c r="AS83" s="26">
        <f t="shared" si="63"/>
        <v>61296.378000000004</v>
      </c>
      <c r="AU83" s="26">
        <f>SUM(AP83:AT83)</f>
        <v>709459.25800000003</v>
      </c>
    </row>
    <row r="84" spans="1:47" x14ac:dyDescent="0.2">
      <c r="A84" s="9" t="s">
        <v>30</v>
      </c>
      <c r="B84" s="5"/>
      <c r="C84" s="6"/>
      <c r="D84" s="28">
        <v>419266.82999999996</v>
      </c>
      <c r="E84" s="28">
        <v>0</v>
      </c>
      <c r="F84" s="28">
        <f t="shared" si="82"/>
        <v>419266.82999999996</v>
      </c>
      <c r="G84" s="28">
        <v>0</v>
      </c>
      <c r="H84" s="28">
        <v>0</v>
      </c>
      <c r="I84" s="28">
        <v>0</v>
      </c>
      <c r="J84" s="28">
        <v>0</v>
      </c>
      <c r="K84" s="28">
        <f t="shared" si="83"/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f t="shared" si="84"/>
        <v>0</v>
      </c>
      <c r="S84" s="28">
        <v>0</v>
      </c>
      <c r="T84" s="28">
        <v>56989.355000000003</v>
      </c>
      <c r="U84" s="28">
        <v>56595.32</v>
      </c>
      <c r="V84" s="28">
        <v>0</v>
      </c>
      <c r="W84" s="28">
        <v>0</v>
      </c>
      <c r="X84" s="28">
        <v>37833.797999999995</v>
      </c>
      <c r="Y84" s="28">
        <v>0</v>
      </c>
      <c r="Z84" s="28">
        <v>31100.639999999999</v>
      </c>
      <c r="AA84" s="28">
        <v>0</v>
      </c>
      <c r="AB84" s="28">
        <v>152623.47200000001</v>
      </c>
      <c r="AC84" s="28">
        <v>0</v>
      </c>
      <c r="AD84" s="28">
        <v>7499.7610000000004</v>
      </c>
      <c r="AE84" s="28">
        <v>0</v>
      </c>
      <c r="AF84" s="28">
        <v>0</v>
      </c>
      <c r="AG84" s="28">
        <v>10205.522000000001</v>
      </c>
      <c r="AH84" s="28">
        <v>16141.501</v>
      </c>
      <c r="AI84" s="28">
        <v>29256.406999999999</v>
      </c>
      <c r="AJ84" s="28">
        <v>0</v>
      </c>
      <c r="AK84" s="28">
        <v>24593.339</v>
      </c>
      <c r="AL84" s="28">
        <f t="shared" si="85"/>
        <v>422839.11499999999</v>
      </c>
      <c r="AM84" s="28">
        <f t="shared" si="86"/>
        <v>842105.94499999995</v>
      </c>
      <c r="AP84" s="26">
        <f t="shared" si="78"/>
        <v>419266.82999999996</v>
      </c>
      <c r="AQ84" s="26">
        <f t="shared" si="79"/>
        <v>0</v>
      </c>
      <c r="AR84" s="26">
        <f t="shared" si="80"/>
        <v>0</v>
      </c>
      <c r="AS84" s="26">
        <f t="shared" si="63"/>
        <v>422839.11499999999</v>
      </c>
      <c r="AU84" s="26">
        <f t="shared" ref="AU84:AU88" si="87">SUM(AP84:AT84)</f>
        <v>842105.94499999995</v>
      </c>
    </row>
    <row r="85" spans="1:47" x14ac:dyDescent="0.2">
      <c r="A85" s="21" t="s">
        <v>31</v>
      </c>
      <c r="B85" s="22"/>
      <c r="C85" s="23"/>
      <c r="D85" s="28">
        <v>391197.88</v>
      </c>
      <c r="E85" s="28">
        <v>0</v>
      </c>
      <c r="F85" s="28">
        <f t="shared" si="82"/>
        <v>391197.88</v>
      </c>
      <c r="G85" s="28">
        <v>0</v>
      </c>
      <c r="H85" s="28">
        <v>0</v>
      </c>
      <c r="I85" s="28">
        <v>0</v>
      </c>
      <c r="J85" s="28">
        <v>0</v>
      </c>
      <c r="K85" s="28">
        <f t="shared" si="83"/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f t="shared" si="84"/>
        <v>0</v>
      </c>
      <c r="S85" s="28">
        <v>61062.334000000003</v>
      </c>
      <c r="T85" s="28">
        <v>0</v>
      </c>
      <c r="U85" s="28">
        <v>104463.62300000001</v>
      </c>
      <c r="V85" s="28">
        <v>0</v>
      </c>
      <c r="W85" s="28">
        <v>0</v>
      </c>
      <c r="X85" s="28">
        <v>0</v>
      </c>
      <c r="Y85" s="28">
        <v>0</v>
      </c>
      <c r="Z85" s="28">
        <v>163294.72</v>
      </c>
      <c r="AA85" s="28">
        <v>300253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f t="shared" si="85"/>
        <v>629073.67700000003</v>
      </c>
      <c r="AM85" s="28">
        <f t="shared" si="86"/>
        <v>1020271.557</v>
      </c>
      <c r="AP85" s="26">
        <f t="shared" si="78"/>
        <v>391197.88</v>
      </c>
      <c r="AQ85" s="26">
        <f t="shared" si="79"/>
        <v>0</v>
      </c>
      <c r="AR85" s="26">
        <f t="shared" si="80"/>
        <v>0</v>
      </c>
      <c r="AS85" s="26">
        <f t="shared" si="63"/>
        <v>629073.67700000003</v>
      </c>
      <c r="AU85" s="26">
        <f t="shared" si="87"/>
        <v>1020271.557</v>
      </c>
    </row>
    <row r="86" spans="1:47" x14ac:dyDescent="0.2">
      <c r="A86" s="9" t="s">
        <v>36</v>
      </c>
      <c r="B86" s="5"/>
      <c r="C86" s="6"/>
      <c r="D86" s="28">
        <v>7812</v>
      </c>
      <c r="E86" s="28">
        <v>0</v>
      </c>
      <c r="F86" s="28">
        <f t="shared" si="82"/>
        <v>7812</v>
      </c>
      <c r="G86" s="28">
        <v>0</v>
      </c>
      <c r="H86" s="28">
        <v>0</v>
      </c>
      <c r="I86" s="28">
        <v>0</v>
      </c>
      <c r="J86" s="28">
        <v>0</v>
      </c>
      <c r="K86" s="28">
        <f t="shared" si="83"/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f t="shared" si="84"/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f t="shared" si="85"/>
        <v>0</v>
      </c>
      <c r="AM86" s="28">
        <f t="shared" si="86"/>
        <v>7812</v>
      </c>
      <c r="AP86" s="26">
        <f t="shared" si="78"/>
        <v>7812</v>
      </c>
      <c r="AQ86" s="26">
        <f t="shared" si="79"/>
        <v>0</v>
      </c>
      <c r="AR86" s="26">
        <f t="shared" si="80"/>
        <v>0</v>
      </c>
      <c r="AS86" s="26">
        <f t="shared" si="63"/>
        <v>0</v>
      </c>
      <c r="AU86" s="26">
        <f t="shared" si="87"/>
        <v>7812</v>
      </c>
    </row>
    <row r="87" spans="1:47" x14ac:dyDescent="0.2">
      <c r="A87" s="9" t="s">
        <v>33</v>
      </c>
      <c r="B87" s="5"/>
      <c r="C87" s="6"/>
      <c r="D87" s="28">
        <v>0</v>
      </c>
      <c r="E87" s="28">
        <v>0</v>
      </c>
      <c r="F87" s="28">
        <f t="shared" si="82"/>
        <v>0</v>
      </c>
      <c r="G87" s="28">
        <v>0</v>
      </c>
      <c r="H87" s="28">
        <v>0</v>
      </c>
      <c r="I87" s="28">
        <v>0</v>
      </c>
      <c r="J87" s="28">
        <v>0</v>
      </c>
      <c r="K87" s="28">
        <f t="shared" si="83"/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f t="shared" si="84"/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f t="shared" si="85"/>
        <v>0</v>
      </c>
      <c r="AM87" s="28">
        <f t="shared" si="86"/>
        <v>0</v>
      </c>
      <c r="AP87" s="26">
        <f t="shared" si="78"/>
        <v>0</v>
      </c>
      <c r="AQ87" s="26">
        <f t="shared" si="79"/>
        <v>0</v>
      </c>
      <c r="AR87" s="26">
        <f t="shared" si="80"/>
        <v>0</v>
      </c>
      <c r="AS87" s="26">
        <f t="shared" si="63"/>
        <v>0</v>
      </c>
      <c r="AU87" s="26">
        <f t="shared" si="87"/>
        <v>0</v>
      </c>
    </row>
    <row r="88" spans="1:47" x14ac:dyDescent="0.2">
      <c r="A88" s="9" t="s">
        <v>34</v>
      </c>
      <c r="B88" s="5"/>
      <c r="C88" s="6"/>
      <c r="D88" s="28">
        <v>0</v>
      </c>
      <c r="E88" s="28">
        <v>0</v>
      </c>
      <c r="F88" s="28">
        <f t="shared" si="82"/>
        <v>0</v>
      </c>
      <c r="G88" s="28">
        <v>0</v>
      </c>
      <c r="H88" s="28">
        <v>0</v>
      </c>
      <c r="I88" s="28">
        <v>0</v>
      </c>
      <c r="J88" s="28">
        <v>0</v>
      </c>
      <c r="K88" s="28">
        <f t="shared" si="83"/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f t="shared" si="84"/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f t="shared" si="85"/>
        <v>0</v>
      </c>
      <c r="AM88" s="28">
        <f t="shared" si="86"/>
        <v>0</v>
      </c>
      <c r="AP88" s="26">
        <f t="shared" si="78"/>
        <v>0</v>
      </c>
      <c r="AQ88" s="26">
        <f t="shared" si="79"/>
        <v>0</v>
      </c>
      <c r="AR88" s="26">
        <f t="shared" si="80"/>
        <v>0</v>
      </c>
      <c r="AS88" s="26">
        <f t="shared" si="63"/>
        <v>0</v>
      </c>
      <c r="AU88" s="26">
        <f t="shared" si="87"/>
        <v>0</v>
      </c>
    </row>
    <row r="89" spans="1:47" x14ac:dyDescent="0.2">
      <c r="A89" s="7"/>
      <c r="B89" s="8"/>
      <c r="C89" s="6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</row>
    <row r="90" spans="1:47" ht="15.75" x14ac:dyDescent="0.25">
      <c r="A90" s="18" t="s">
        <v>40</v>
      </c>
      <c r="B90" s="19"/>
      <c r="C90" s="20"/>
      <c r="D90" s="28">
        <v>7234.8</v>
      </c>
      <c r="E90" s="28">
        <v>0</v>
      </c>
      <c r="F90" s="28">
        <f>SUM(F91:F96)</f>
        <v>7234.8</v>
      </c>
      <c r="G90" s="28">
        <v>0</v>
      </c>
      <c r="H90" s="28">
        <v>0</v>
      </c>
      <c r="I90" s="28">
        <v>0</v>
      </c>
      <c r="J90" s="28">
        <v>0</v>
      </c>
      <c r="K90" s="28">
        <f>SUM(K91:K96)</f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f>SUM(R91:R96)</f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1000</v>
      </c>
      <c r="AA90" s="28">
        <v>0</v>
      </c>
      <c r="AB90" s="28">
        <v>48280.137000000002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114899</v>
      </c>
      <c r="AL90" s="28">
        <f>SUM(AL91:AL96)</f>
        <v>164179.13699999999</v>
      </c>
      <c r="AM90" s="28">
        <f t="shared" ref="AM90" si="88">SUM(AM91:AM96)</f>
        <v>171413.93699999998</v>
      </c>
      <c r="AP90" s="26">
        <f t="shared" ref="AP90:AP96" si="89">F90</f>
        <v>7234.8</v>
      </c>
      <c r="AQ90" s="26">
        <f t="shared" ref="AQ90:AQ96" si="90">K90</f>
        <v>0</v>
      </c>
      <c r="AR90" s="26">
        <f t="shared" ref="AR90:AR96" si="91">R90</f>
        <v>0</v>
      </c>
      <c r="AS90" s="26">
        <f t="shared" si="63"/>
        <v>164179.13699999999</v>
      </c>
      <c r="AU90" s="26">
        <f t="shared" ref="AU90" si="92">SUM(AU91:AU96)</f>
        <v>171413.93699999998</v>
      </c>
    </row>
    <row r="91" spans="1:47" x14ac:dyDescent="0.2">
      <c r="A91" s="9" t="s">
        <v>29</v>
      </c>
      <c r="B91" s="5"/>
      <c r="C91" s="6"/>
      <c r="D91" s="28">
        <v>4354.8</v>
      </c>
      <c r="E91" s="28">
        <v>0</v>
      </c>
      <c r="F91" s="28">
        <f t="shared" ref="F91:F96" si="93">SUM(D91:E91)</f>
        <v>4354.8</v>
      </c>
      <c r="G91" s="28">
        <v>0</v>
      </c>
      <c r="H91" s="28">
        <v>0</v>
      </c>
      <c r="I91" s="28">
        <v>0</v>
      </c>
      <c r="J91" s="28">
        <v>0</v>
      </c>
      <c r="K91" s="28">
        <f t="shared" ref="K91:K96" si="94">SUM(G91:J91)</f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f t="shared" ref="R91:R96" si="95">SUM(L91:Q91)</f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1000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1938</v>
      </c>
      <c r="AL91" s="28">
        <f t="shared" ref="AL91:AL96" si="96">SUM(S91:AK91)</f>
        <v>2938</v>
      </c>
      <c r="AM91" s="28">
        <f t="shared" ref="AM91:AM96" si="97">F91+K91+R91+AL91</f>
        <v>7292.8</v>
      </c>
      <c r="AP91" s="26">
        <f t="shared" si="89"/>
        <v>4354.8</v>
      </c>
      <c r="AQ91" s="26">
        <f t="shared" si="90"/>
        <v>0</v>
      </c>
      <c r="AR91" s="26">
        <f t="shared" si="91"/>
        <v>0</v>
      </c>
      <c r="AS91" s="26">
        <f t="shared" si="63"/>
        <v>2938</v>
      </c>
      <c r="AU91" s="26">
        <f>SUM(AP91:AT91)</f>
        <v>7292.8</v>
      </c>
    </row>
    <row r="92" spans="1:47" x14ac:dyDescent="0.2">
      <c r="A92" s="9" t="s">
        <v>41</v>
      </c>
      <c r="B92" s="5"/>
      <c r="C92" s="6"/>
      <c r="D92" s="28">
        <v>0</v>
      </c>
      <c r="E92" s="28">
        <v>0</v>
      </c>
      <c r="F92" s="28">
        <f t="shared" si="93"/>
        <v>0</v>
      </c>
      <c r="G92" s="28">
        <v>0</v>
      </c>
      <c r="H92" s="28">
        <v>0</v>
      </c>
      <c r="I92" s="28">
        <v>0</v>
      </c>
      <c r="J92" s="28">
        <v>0</v>
      </c>
      <c r="K92" s="28">
        <f t="shared" si="94"/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f t="shared" si="95"/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48280.137000000002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98261</v>
      </c>
      <c r="AL92" s="28">
        <f t="shared" si="96"/>
        <v>146541.13699999999</v>
      </c>
      <c r="AM92" s="28">
        <f t="shared" si="97"/>
        <v>146541.13699999999</v>
      </c>
      <c r="AP92" s="26">
        <f t="shared" si="89"/>
        <v>0</v>
      </c>
      <c r="AQ92" s="26">
        <f t="shared" si="90"/>
        <v>0</v>
      </c>
      <c r="AR92" s="26">
        <f t="shared" si="91"/>
        <v>0</v>
      </c>
      <c r="AS92" s="26">
        <f t="shared" si="63"/>
        <v>146541.13699999999</v>
      </c>
      <c r="AU92" s="26">
        <f t="shared" ref="AU92:AU96" si="98">SUM(AP92:AT92)</f>
        <v>146541.13699999999</v>
      </c>
    </row>
    <row r="93" spans="1:47" x14ac:dyDescent="0.2">
      <c r="A93" s="9" t="s">
        <v>31</v>
      </c>
      <c r="B93" s="5"/>
      <c r="C93" s="6"/>
      <c r="D93" s="28">
        <v>0</v>
      </c>
      <c r="E93" s="28">
        <v>0</v>
      </c>
      <c r="F93" s="28">
        <f t="shared" si="93"/>
        <v>0</v>
      </c>
      <c r="G93" s="28">
        <v>0</v>
      </c>
      <c r="H93" s="28">
        <v>0</v>
      </c>
      <c r="I93" s="28">
        <v>0</v>
      </c>
      <c r="J93" s="28">
        <v>0</v>
      </c>
      <c r="K93" s="28">
        <f t="shared" si="94"/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f t="shared" si="95"/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14700</v>
      </c>
      <c r="AL93" s="28">
        <f t="shared" si="96"/>
        <v>14700</v>
      </c>
      <c r="AM93" s="28">
        <f t="shared" si="97"/>
        <v>14700</v>
      </c>
      <c r="AP93" s="26">
        <f t="shared" si="89"/>
        <v>0</v>
      </c>
      <c r="AQ93" s="26">
        <f t="shared" si="90"/>
        <v>0</v>
      </c>
      <c r="AR93" s="26">
        <f t="shared" si="91"/>
        <v>0</v>
      </c>
      <c r="AS93" s="26">
        <f t="shared" si="63"/>
        <v>14700</v>
      </c>
      <c r="AU93" s="26">
        <f t="shared" si="98"/>
        <v>14700</v>
      </c>
    </row>
    <row r="94" spans="1:47" x14ac:dyDescent="0.2">
      <c r="A94" s="9" t="s">
        <v>36</v>
      </c>
      <c r="B94" s="5"/>
      <c r="C94" s="6"/>
      <c r="D94" s="28">
        <v>2880</v>
      </c>
      <c r="E94" s="28">
        <v>0</v>
      </c>
      <c r="F94" s="28">
        <f t="shared" si="93"/>
        <v>2880</v>
      </c>
      <c r="G94" s="28">
        <v>0</v>
      </c>
      <c r="H94" s="28">
        <v>0</v>
      </c>
      <c r="I94" s="28">
        <v>0</v>
      </c>
      <c r="J94" s="28">
        <v>0</v>
      </c>
      <c r="K94" s="28">
        <f t="shared" si="94"/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f t="shared" si="95"/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f t="shared" si="96"/>
        <v>0</v>
      </c>
      <c r="AM94" s="28">
        <f t="shared" si="97"/>
        <v>2880</v>
      </c>
      <c r="AP94" s="26">
        <f t="shared" si="89"/>
        <v>2880</v>
      </c>
      <c r="AQ94" s="26">
        <f t="shared" si="90"/>
        <v>0</v>
      </c>
      <c r="AR94" s="26">
        <f t="shared" si="91"/>
        <v>0</v>
      </c>
      <c r="AS94" s="26">
        <f t="shared" si="63"/>
        <v>0</v>
      </c>
      <c r="AU94" s="26">
        <f t="shared" si="98"/>
        <v>2880</v>
      </c>
    </row>
    <row r="95" spans="1:47" x14ac:dyDescent="0.2">
      <c r="A95" s="9" t="s">
        <v>42</v>
      </c>
      <c r="B95" s="5"/>
      <c r="C95" s="6"/>
      <c r="D95" s="28">
        <v>0</v>
      </c>
      <c r="E95" s="28">
        <v>0</v>
      </c>
      <c r="F95" s="28">
        <f t="shared" si="93"/>
        <v>0</v>
      </c>
      <c r="G95" s="28">
        <v>0</v>
      </c>
      <c r="H95" s="28">
        <v>0</v>
      </c>
      <c r="I95" s="28">
        <v>0</v>
      </c>
      <c r="J95" s="28">
        <v>0</v>
      </c>
      <c r="K95" s="28">
        <f t="shared" si="94"/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f t="shared" si="95"/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f t="shared" si="96"/>
        <v>0</v>
      </c>
      <c r="AM95" s="28">
        <f t="shared" si="97"/>
        <v>0</v>
      </c>
      <c r="AP95" s="26">
        <f t="shared" si="89"/>
        <v>0</v>
      </c>
      <c r="AQ95" s="26">
        <f t="shared" si="90"/>
        <v>0</v>
      </c>
      <c r="AR95" s="26">
        <f t="shared" si="91"/>
        <v>0</v>
      </c>
      <c r="AS95" s="26">
        <f t="shared" si="63"/>
        <v>0</v>
      </c>
      <c r="AU95" s="26">
        <f t="shared" si="98"/>
        <v>0</v>
      </c>
    </row>
    <row r="96" spans="1:47" x14ac:dyDescent="0.2">
      <c r="A96" s="9" t="s">
        <v>34</v>
      </c>
      <c r="B96" s="5"/>
      <c r="C96" s="6"/>
      <c r="D96" s="28">
        <v>0</v>
      </c>
      <c r="E96" s="28">
        <v>0</v>
      </c>
      <c r="F96" s="28">
        <f t="shared" si="93"/>
        <v>0</v>
      </c>
      <c r="G96" s="28">
        <v>0</v>
      </c>
      <c r="H96" s="28">
        <v>0</v>
      </c>
      <c r="I96" s="28">
        <v>0</v>
      </c>
      <c r="J96" s="28">
        <v>0</v>
      </c>
      <c r="K96" s="28">
        <f t="shared" si="94"/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f t="shared" si="95"/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f t="shared" si="96"/>
        <v>0</v>
      </c>
      <c r="AM96" s="28">
        <f t="shared" si="97"/>
        <v>0</v>
      </c>
      <c r="AP96" s="26">
        <f t="shared" si="89"/>
        <v>0</v>
      </c>
      <c r="AQ96" s="26">
        <f t="shared" si="90"/>
        <v>0</v>
      </c>
      <c r="AR96" s="26">
        <f t="shared" si="91"/>
        <v>0</v>
      </c>
      <c r="AS96" s="26">
        <f t="shared" si="63"/>
        <v>0</v>
      </c>
      <c r="AU96" s="26">
        <f t="shared" si="98"/>
        <v>0</v>
      </c>
    </row>
    <row r="97" spans="1:47" x14ac:dyDescent="0.2">
      <c r="A97" s="7"/>
      <c r="B97" s="8"/>
      <c r="C97" s="6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</row>
    <row r="98" spans="1:47" ht="15.75" x14ac:dyDescent="0.25">
      <c r="A98" s="4" t="s">
        <v>43</v>
      </c>
      <c r="B98" s="16"/>
      <c r="C98" s="17"/>
      <c r="D98" s="28">
        <v>0</v>
      </c>
      <c r="E98" s="28">
        <v>978176</v>
      </c>
      <c r="F98" s="28">
        <f>+F99+F104</f>
        <v>978176</v>
      </c>
      <c r="G98" s="28">
        <v>0</v>
      </c>
      <c r="H98" s="28">
        <v>825419</v>
      </c>
      <c r="I98" s="28">
        <v>792803</v>
      </c>
      <c r="J98" s="28">
        <v>0</v>
      </c>
      <c r="K98" s="28">
        <f>+K99+K104</f>
        <v>1618222</v>
      </c>
      <c r="L98" s="28">
        <v>0</v>
      </c>
      <c r="M98" s="28">
        <v>72466</v>
      </c>
      <c r="N98" s="28">
        <v>18200</v>
      </c>
      <c r="O98" s="28">
        <v>0</v>
      </c>
      <c r="P98" s="28">
        <v>0</v>
      </c>
      <c r="Q98" s="28">
        <v>0</v>
      </c>
      <c r="R98" s="28">
        <f>+R99+R104</f>
        <v>90666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f>+AL99+AL104</f>
        <v>0</v>
      </c>
      <c r="AM98" s="28">
        <f>+AM99+AM104</f>
        <v>2687064</v>
      </c>
      <c r="AP98" s="26">
        <f>F98</f>
        <v>978176</v>
      </c>
      <c r="AQ98" s="26">
        <f>K98</f>
        <v>1618222</v>
      </c>
      <c r="AR98" s="26">
        <f>R98</f>
        <v>90666</v>
      </c>
      <c r="AS98" s="26">
        <f t="shared" si="63"/>
        <v>0</v>
      </c>
      <c r="AU98" s="26">
        <f>+AU99+AU104</f>
        <v>2687064</v>
      </c>
    </row>
    <row r="99" spans="1:47" ht="15.75" x14ac:dyDescent="0.25">
      <c r="A99" s="4" t="s">
        <v>44</v>
      </c>
      <c r="B99" s="16" t="s">
        <v>45</v>
      </c>
      <c r="C99" s="17"/>
      <c r="D99" s="28">
        <v>0</v>
      </c>
      <c r="E99" s="28">
        <v>498775</v>
      </c>
      <c r="F99" s="28">
        <f>SUM(F100:F102)</f>
        <v>498775</v>
      </c>
      <c r="G99" s="28">
        <v>0</v>
      </c>
      <c r="H99" s="28">
        <v>440290</v>
      </c>
      <c r="I99" s="28">
        <v>376756</v>
      </c>
      <c r="J99" s="28">
        <v>0</v>
      </c>
      <c r="K99" s="28">
        <f>SUM(K100:K102)</f>
        <v>817046</v>
      </c>
      <c r="L99" s="28">
        <v>0</v>
      </c>
      <c r="M99" s="28">
        <v>34466</v>
      </c>
      <c r="N99" s="28">
        <v>8791</v>
      </c>
      <c r="O99" s="28">
        <v>0</v>
      </c>
      <c r="P99" s="28">
        <v>0</v>
      </c>
      <c r="Q99" s="28">
        <v>0</v>
      </c>
      <c r="R99" s="28">
        <f>SUM(R100:R102)</f>
        <v>43257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f>SUM(AL100:AL102)</f>
        <v>0</v>
      </c>
      <c r="AM99" s="28">
        <f t="shared" ref="AM99" si="99">SUM(AM100:AM102)</f>
        <v>1359078</v>
      </c>
      <c r="AP99" s="26">
        <f>F99</f>
        <v>498775</v>
      </c>
      <c r="AQ99" s="26">
        <f>K99</f>
        <v>817046</v>
      </c>
      <c r="AR99" s="26">
        <f>R99</f>
        <v>43257</v>
      </c>
      <c r="AS99" s="26">
        <f>AL99</f>
        <v>0</v>
      </c>
      <c r="AU99" s="26">
        <f t="shared" ref="AU99" si="100">SUM(AU100:AU102)</f>
        <v>1359078</v>
      </c>
    </row>
    <row r="100" spans="1:47" x14ac:dyDescent="0.2">
      <c r="A100" s="9" t="s">
        <v>46</v>
      </c>
      <c r="B100" s="5"/>
      <c r="C100" s="6"/>
      <c r="D100" s="28">
        <v>0</v>
      </c>
      <c r="E100" s="28">
        <v>498775</v>
      </c>
      <c r="F100" s="28">
        <f t="shared" ref="F100:F102" si="101">SUM(D100:E100)</f>
        <v>498775</v>
      </c>
      <c r="G100" s="28">
        <v>0</v>
      </c>
      <c r="H100" s="28">
        <v>440290</v>
      </c>
      <c r="I100" s="28">
        <v>376756</v>
      </c>
      <c r="J100" s="28">
        <v>0</v>
      </c>
      <c r="K100" s="28">
        <f t="shared" ref="K100:K102" si="102">SUM(G100:J100)</f>
        <v>817046</v>
      </c>
      <c r="L100" s="28">
        <v>0</v>
      </c>
      <c r="M100" s="28">
        <v>34466</v>
      </c>
      <c r="N100" s="28">
        <v>8791</v>
      </c>
      <c r="O100" s="28">
        <v>0</v>
      </c>
      <c r="P100" s="28">
        <v>0</v>
      </c>
      <c r="Q100" s="28">
        <v>0</v>
      </c>
      <c r="R100" s="28">
        <f t="shared" ref="R100:R102" si="103">SUM(L100:Q100)</f>
        <v>43257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f>SUM(S100:AK100)</f>
        <v>0</v>
      </c>
      <c r="AM100" s="28">
        <f>F100+K100+R100+AL100</f>
        <v>1359078</v>
      </c>
      <c r="AP100" s="26">
        <f>F100</f>
        <v>498775</v>
      </c>
      <c r="AQ100" s="26">
        <f>K100</f>
        <v>817046</v>
      </c>
      <c r="AR100" s="26">
        <f>R100</f>
        <v>43257</v>
      </c>
      <c r="AS100" s="26">
        <f t="shared" ref="AS100:AS107" si="104">AL100</f>
        <v>0</v>
      </c>
      <c r="AU100" s="26">
        <f t="shared" ref="AU100:AU102" si="105">SUM(AP100:AT100)</f>
        <v>1359078</v>
      </c>
    </row>
    <row r="101" spans="1:47" x14ac:dyDescent="0.2">
      <c r="A101" s="21" t="s">
        <v>47</v>
      </c>
      <c r="B101" s="22"/>
      <c r="C101" s="23"/>
      <c r="D101" s="28">
        <v>0</v>
      </c>
      <c r="E101" s="28">
        <v>0</v>
      </c>
      <c r="F101" s="28">
        <f t="shared" si="101"/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f t="shared" si="102"/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f t="shared" si="103"/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f>SUM(S101:AK101)</f>
        <v>0</v>
      </c>
      <c r="AM101" s="28">
        <f>F101+K101+R101+AL101</f>
        <v>0</v>
      </c>
      <c r="AP101" s="26">
        <f>F101</f>
        <v>0</v>
      </c>
      <c r="AQ101" s="26">
        <f>K101</f>
        <v>0</v>
      </c>
      <c r="AR101" s="26">
        <f>R101</f>
        <v>0</v>
      </c>
      <c r="AS101" s="26">
        <f t="shared" si="104"/>
        <v>0</v>
      </c>
      <c r="AU101" s="26">
        <f t="shared" si="105"/>
        <v>0</v>
      </c>
    </row>
    <row r="102" spans="1:47" x14ac:dyDescent="0.2">
      <c r="A102" s="21" t="s">
        <v>48</v>
      </c>
      <c r="B102" s="22"/>
      <c r="C102" s="23"/>
      <c r="D102" s="28">
        <v>0</v>
      </c>
      <c r="E102" s="28">
        <v>0</v>
      </c>
      <c r="F102" s="28">
        <f t="shared" si="101"/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f t="shared" si="102"/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f t="shared" si="103"/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f>SUM(S102:AK102)</f>
        <v>0</v>
      </c>
      <c r="AM102" s="28">
        <f>F102+K102+R102+AL102</f>
        <v>0</v>
      </c>
      <c r="AP102" s="26">
        <f>F102</f>
        <v>0</v>
      </c>
      <c r="AQ102" s="26">
        <f>K102</f>
        <v>0</v>
      </c>
      <c r="AR102" s="26">
        <f>R102</f>
        <v>0</v>
      </c>
      <c r="AS102" s="26">
        <f t="shared" si="104"/>
        <v>0</v>
      </c>
      <c r="AU102" s="26">
        <f t="shared" si="105"/>
        <v>0</v>
      </c>
    </row>
    <row r="103" spans="1:47" ht="15.75" x14ac:dyDescent="0.25">
      <c r="A103" s="4"/>
      <c r="B103" s="16"/>
      <c r="C103" s="17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 t="s">
        <v>58</v>
      </c>
    </row>
    <row r="104" spans="1:47" ht="15.75" x14ac:dyDescent="0.25">
      <c r="A104" s="18" t="s">
        <v>49</v>
      </c>
      <c r="B104" s="19" t="s">
        <v>50</v>
      </c>
      <c r="C104" s="20"/>
      <c r="D104" s="28">
        <v>0</v>
      </c>
      <c r="E104" s="28">
        <v>479401</v>
      </c>
      <c r="F104" s="28">
        <f>SUM(F105:F107)</f>
        <v>479401</v>
      </c>
      <c r="G104" s="28">
        <v>0</v>
      </c>
      <c r="H104" s="28">
        <v>385129</v>
      </c>
      <c r="I104" s="28">
        <v>416047</v>
      </c>
      <c r="J104" s="28">
        <v>0</v>
      </c>
      <c r="K104" s="28">
        <f>SUM(K105:K107)</f>
        <v>801176</v>
      </c>
      <c r="L104" s="28">
        <v>0</v>
      </c>
      <c r="M104" s="28">
        <v>38000</v>
      </c>
      <c r="N104" s="28">
        <v>9409</v>
      </c>
      <c r="O104" s="28">
        <v>0</v>
      </c>
      <c r="P104" s="28">
        <v>0</v>
      </c>
      <c r="Q104" s="28">
        <v>0</v>
      </c>
      <c r="R104" s="28">
        <f>SUM(R105:R107)</f>
        <v>47409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f>SUM(AL105:AL107)</f>
        <v>0</v>
      </c>
      <c r="AM104" s="28">
        <f t="shared" ref="AM104" si="106">SUM(AM105:AM107)</f>
        <v>1327986</v>
      </c>
      <c r="AP104" s="26">
        <f>F104</f>
        <v>479401</v>
      </c>
      <c r="AQ104" s="26">
        <f>K104</f>
        <v>801176</v>
      </c>
      <c r="AR104" s="26">
        <f>R104</f>
        <v>47409</v>
      </c>
      <c r="AS104" s="26">
        <f t="shared" si="104"/>
        <v>0</v>
      </c>
      <c r="AU104" s="26">
        <f t="shared" ref="AU104" si="107">SUM(AU105:AU107)</f>
        <v>1327986</v>
      </c>
    </row>
    <row r="105" spans="1:47" x14ac:dyDescent="0.2">
      <c r="A105" s="9" t="s">
        <v>46</v>
      </c>
      <c r="B105" s="5"/>
      <c r="C105" s="6"/>
      <c r="D105" s="28">
        <v>0</v>
      </c>
      <c r="E105" s="28">
        <v>479401</v>
      </c>
      <c r="F105" s="28">
        <f t="shared" ref="F105:F107" si="108">SUM(D105:E105)</f>
        <v>479401</v>
      </c>
      <c r="G105" s="28">
        <v>0</v>
      </c>
      <c r="H105" s="28">
        <v>385129</v>
      </c>
      <c r="I105" s="28">
        <v>416047</v>
      </c>
      <c r="J105" s="28">
        <v>0</v>
      </c>
      <c r="K105" s="28">
        <f t="shared" ref="K105:K107" si="109">SUM(G105:J105)</f>
        <v>801176</v>
      </c>
      <c r="L105" s="28">
        <v>0</v>
      </c>
      <c r="M105" s="28">
        <v>38000</v>
      </c>
      <c r="N105" s="28">
        <v>9409</v>
      </c>
      <c r="O105" s="28">
        <v>0</v>
      </c>
      <c r="P105" s="28">
        <v>0</v>
      </c>
      <c r="Q105" s="28">
        <v>0</v>
      </c>
      <c r="R105" s="28">
        <f t="shared" ref="R105:R107" si="110">SUM(L105:Q105)</f>
        <v>47409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f>SUM(S105:AK105)</f>
        <v>0</v>
      </c>
      <c r="AM105" s="28">
        <f>F105+K105+R105+AL105</f>
        <v>1327986</v>
      </c>
      <c r="AP105" s="26">
        <f>F105</f>
        <v>479401</v>
      </c>
      <c r="AQ105" s="26">
        <f>K105</f>
        <v>801176</v>
      </c>
      <c r="AR105" s="26">
        <f>R105</f>
        <v>47409</v>
      </c>
      <c r="AS105" s="26">
        <f t="shared" si="104"/>
        <v>0</v>
      </c>
      <c r="AU105" s="26">
        <f t="shared" ref="AU105:AU107" si="111">SUM(AP105:AT105)</f>
        <v>1327986</v>
      </c>
    </row>
    <row r="106" spans="1:47" x14ac:dyDescent="0.2">
      <c r="A106" s="21" t="s">
        <v>47</v>
      </c>
      <c r="B106" s="22"/>
      <c r="C106" s="23"/>
      <c r="D106" s="28">
        <v>0</v>
      </c>
      <c r="E106" s="28">
        <v>0</v>
      </c>
      <c r="F106" s="28">
        <f t="shared" si="108"/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f t="shared" si="109"/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f t="shared" si="110"/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f>SUM(S106:AK106)</f>
        <v>0</v>
      </c>
      <c r="AM106" s="28">
        <f>F106+K106+R106+AL106</f>
        <v>0</v>
      </c>
      <c r="AP106" s="26">
        <f>F106</f>
        <v>0</v>
      </c>
      <c r="AQ106" s="26">
        <f>K106</f>
        <v>0</v>
      </c>
      <c r="AR106" s="26">
        <f>R106</f>
        <v>0</v>
      </c>
      <c r="AS106" s="26">
        <f t="shared" si="104"/>
        <v>0</v>
      </c>
      <c r="AU106" s="26">
        <f t="shared" si="111"/>
        <v>0</v>
      </c>
    </row>
    <row r="107" spans="1:47" x14ac:dyDescent="0.2">
      <c r="A107" s="21" t="s">
        <v>48</v>
      </c>
      <c r="B107" s="5"/>
      <c r="C107" s="6"/>
      <c r="D107" s="28">
        <v>0</v>
      </c>
      <c r="E107" s="28">
        <v>0</v>
      </c>
      <c r="F107" s="28">
        <f t="shared" si="108"/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f t="shared" si="109"/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f t="shared" si="110"/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f>SUM(S107:AK107)</f>
        <v>0</v>
      </c>
      <c r="AM107" s="28">
        <f>F107+K107+R107+AL107</f>
        <v>0</v>
      </c>
      <c r="AP107" s="26">
        <f>F107</f>
        <v>0</v>
      </c>
      <c r="AQ107" s="26">
        <f>K107</f>
        <v>0</v>
      </c>
      <c r="AR107" s="26">
        <f>R107</f>
        <v>0</v>
      </c>
      <c r="AS107" s="26">
        <f t="shared" si="104"/>
        <v>0</v>
      </c>
      <c r="AU107" s="26">
        <f t="shared" si="111"/>
        <v>0</v>
      </c>
    </row>
    <row r="108" spans="1:47" x14ac:dyDescent="0.2">
      <c r="A108" s="24"/>
      <c r="B108" s="25"/>
      <c r="C108" s="12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</row>
  </sheetData>
  <mergeCells count="2">
    <mergeCell ref="AM6:AM7"/>
    <mergeCell ref="A6:C7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08"/>
  <sheetViews>
    <sheetView zoomScale="85" zoomScaleNormal="85" workbookViewId="0">
      <pane xSplit="3" ySplit="7" topLeftCell="D8" activePane="bottomRight" state="frozen"/>
      <selection activeCell="A5" sqref="A5"/>
      <selection pane="topRight" activeCell="A5" sqref="A5"/>
      <selection pane="bottomLeft" activeCell="A5" sqref="A5"/>
      <selection pane="bottomRight" activeCell="D8" sqref="D8"/>
    </sheetView>
  </sheetViews>
  <sheetFormatPr defaultColWidth="9.140625" defaultRowHeight="15" x14ac:dyDescent="0.2"/>
  <cols>
    <col min="1" max="1" width="2.28515625" style="2" customWidth="1"/>
    <col min="2" max="2" width="2.140625" style="2" customWidth="1"/>
    <col min="3" max="3" width="45.42578125" style="2" customWidth="1"/>
    <col min="4" max="4" width="19.140625" style="26" bestFit="1" customWidth="1"/>
    <col min="5" max="5" width="12.7109375" style="26" hidden="1" customWidth="1"/>
    <col min="6" max="6" width="15.42578125" style="26" bestFit="1" customWidth="1"/>
    <col min="7" max="7" width="12.7109375" style="26" bestFit="1" customWidth="1"/>
    <col min="8" max="8" width="13.85546875" style="26" hidden="1" customWidth="1"/>
    <col min="9" max="9" width="17.42578125" style="26" bestFit="1" customWidth="1"/>
    <col min="10" max="10" width="13.140625" style="26" bestFit="1" customWidth="1"/>
    <col min="11" max="11" width="19.28515625" style="26" bestFit="1" customWidth="1"/>
    <col min="12" max="12" width="13.140625" style="26" bestFit="1" customWidth="1"/>
    <col min="13" max="17" width="12.7109375" style="26" bestFit="1" customWidth="1"/>
    <col min="18" max="18" width="15.140625" style="26" bestFit="1" customWidth="1"/>
    <col min="19" max="21" width="12.7109375" style="26" bestFit="1" customWidth="1"/>
    <col min="22" max="22" width="17.28515625" style="26" bestFit="1" customWidth="1"/>
    <col min="23" max="24" width="9.140625" style="26"/>
    <col min="25" max="26" width="12.7109375" style="26" bestFit="1" customWidth="1"/>
    <col min="27" max="27" width="9.5703125" style="26" bestFit="1" customWidth="1"/>
    <col min="28" max="28" width="12.7109375" style="26" bestFit="1" customWidth="1"/>
    <col min="29" max="29" width="1.7109375" style="26" customWidth="1"/>
    <col min="30" max="30" width="18.140625" style="26" bestFit="1" customWidth="1"/>
    <col min="31" max="16384" width="9.140625" style="2"/>
  </cols>
  <sheetData>
    <row r="1" spans="1:30" ht="15.75" x14ac:dyDescent="0.25">
      <c r="A1" s="1" t="s">
        <v>51</v>
      </c>
      <c r="V1" s="58"/>
    </row>
    <row r="2" spans="1:30" ht="15.75" x14ac:dyDescent="0.25">
      <c r="A2" s="1" t="str">
        <f>'MOC-SUMMARY'!$A$2</f>
        <v>PMO : Misamis Oriental/Cagayan de Oro</v>
      </c>
    </row>
    <row r="3" spans="1:30" ht="15.75" x14ac:dyDescent="0.25">
      <c r="A3" s="3" t="s">
        <v>59</v>
      </c>
    </row>
    <row r="4" spans="1:30" ht="15.75" x14ac:dyDescent="0.25">
      <c r="A4" s="59" t="s">
        <v>60</v>
      </c>
    </row>
    <row r="6" spans="1:30" s="35" customFormat="1" ht="15" customHeight="1" x14ac:dyDescent="0.25">
      <c r="A6" s="68" t="s">
        <v>2</v>
      </c>
      <c r="B6" s="68"/>
      <c r="C6" s="68"/>
      <c r="D6" s="30" t="s">
        <v>53</v>
      </c>
      <c r="E6" s="30" t="s">
        <v>53</v>
      </c>
      <c r="F6" s="46" t="s">
        <v>53</v>
      </c>
      <c r="G6" s="31" t="s">
        <v>54</v>
      </c>
      <c r="H6" s="31" t="s">
        <v>54</v>
      </c>
      <c r="I6" s="48" t="s">
        <v>54</v>
      </c>
      <c r="J6" s="32" t="s">
        <v>55</v>
      </c>
      <c r="K6" s="32" t="s">
        <v>55</v>
      </c>
      <c r="L6" s="50" t="s">
        <v>55</v>
      </c>
      <c r="M6" s="33" t="s">
        <v>56</v>
      </c>
      <c r="N6" s="33" t="s">
        <v>56</v>
      </c>
      <c r="O6" s="33" t="s">
        <v>56</v>
      </c>
      <c r="P6" s="33" t="s">
        <v>56</v>
      </c>
      <c r="Q6" s="33" t="s">
        <v>56</v>
      </c>
      <c r="R6" s="33" t="s">
        <v>56</v>
      </c>
      <c r="S6" s="33" t="s">
        <v>56</v>
      </c>
      <c r="T6" s="33" t="s">
        <v>56</v>
      </c>
      <c r="U6" s="52" t="s">
        <v>56</v>
      </c>
      <c r="V6" s="66" t="s">
        <v>57</v>
      </c>
      <c r="W6" s="34"/>
      <c r="X6" s="34"/>
      <c r="Y6" s="34"/>
      <c r="Z6" s="34"/>
      <c r="AA6" s="34"/>
      <c r="AB6" s="34"/>
      <c r="AC6" s="34"/>
      <c r="AD6" s="34"/>
    </row>
    <row r="7" spans="1:30" s="35" customFormat="1" ht="15.75" x14ac:dyDescent="0.25">
      <c r="A7" s="69"/>
      <c r="B7" s="69"/>
      <c r="C7" s="69"/>
      <c r="D7" s="36" t="s">
        <v>62</v>
      </c>
      <c r="E7" s="36"/>
      <c r="F7" s="47" t="s">
        <v>5</v>
      </c>
      <c r="G7" s="37" t="s">
        <v>65</v>
      </c>
      <c r="H7" s="37"/>
      <c r="I7" s="49" t="s">
        <v>5</v>
      </c>
      <c r="J7" s="38" t="s">
        <v>69</v>
      </c>
      <c r="K7" s="38" t="s">
        <v>72</v>
      </c>
      <c r="L7" s="51" t="s">
        <v>5</v>
      </c>
      <c r="M7" s="39" t="s">
        <v>77</v>
      </c>
      <c r="N7" s="39" t="s">
        <v>78</v>
      </c>
      <c r="O7" s="39" t="s">
        <v>80</v>
      </c>
      <c r="P7" s="39" t="s">
        <v>81</v>
      </c>
      <c r="Q7" s="39" t="s">
        <v>82</v>
      </c>
      <c r="R7" s="39" t="s">
        <v>94</v>
      </c>
      <c r="S7" s="39" t="s">
        <v>87</v>
      </c>
      <c r="T7" s="39" t="s">
        <v>93</v>
      </c>
      <c r="U7" s="53" t="s">
        <v>5</v>
      </c>
      <c r="V7" s="67"/>
      <c r="W7" s="34"/>
      <c r="X7" s="34"/>
      <c r="Y7" s="40" t="s">
        <v>53</v>
      </c>
      <c r="Z7" s="40" t="s">
        <v>54</v>
      </c>
      <c r="AA7" s="40" t="s">
        <v>55</v>
      </c>
      <c r="AB7" s="40" t="s">
        <v>56</v>
      </c>
      <c r="AC7" s="41"/>
      <c r="AD7" s="40" t="s">
        <v>57</v>
      </c>
    </row>
    <row r="8" spans="1:30" ht="15.75" x14ac:dyDescent="0.25">
      <c r="A8" s="4" t="s">
        <v>10</v>
      </c>
      <c r="B8" s="5"/>
      <c r="C8" s="6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7"/>
    </row>
    <row r="9" spans="1:30" x14ac:dyDescent="0.2">
      <c r="A9" s="7"/>
      <c r="B9" s="8"/>
      <c r="C9" s="6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30" x14ac:dyDescent="0.2">
      <c r="A10" s="9" t="s">
        <v>11</v>
      </c>
      <c r="B10" s="5"/>
      <c r="C10" s="6"/>
      <c r="D10" s="28">
        <v>7</v>
      </c>
      <c r="E10" s="28"/>
      <c r="F10" s="28">
        <f>F11+F12</f>
        <v>7</v>
      </c>
      <c r="G10" s="28">
        <v>1</v>
      </c>
      <c r="H10" s="28"/>
      <c r="I10" s="28">
        <f>I11+I12</f>
        <v>1</v>
      </c>
      <c r="J10" s="28">
        <v>2</v>
      </c>
      <c r="K10" s="28">
        <v>4</v>
      </c>
      <c r="L10" s="28">
        <f>L11+L12</f>
        <v>6</v>
      </c>
      <c r="M10" s="28">
        <v>2</v>
      </c>
      <c r="N10" s="28">
        <v>1</v>
      </c>
      <c r="O10" s="28">
        <v>12</v>
      </c>
      <c r="P10" s="28">
        <v>1</v>
      </c>
      <c r="Q10" s="28">
        <v>4</v>
      </c>
      <c r="R10" s="28">
        <v>40</v>
      </c>
      <c r="S10" s="28">
        <v>1</v>
      </c>
      <c r="T10" s="28">
        <v>1</v>
      </c>
      <c r="U10" s="28">
        <f>U11+U12</f>
        <v>62</v>
      </c>
      <c r="V10" s="28">
        <f>+V11+V12</f>
        <v>76</v>
      </c>
      <c r="Y10" s="26">
        <f>F10</f>
        <v>7</v>
      </c>
      <c r="Z10" s="26">
        <f>I10</f>
        <v>1</v>
      </c>
      <c r="AA10" s="26">
        <f>L10</f>
        <v>6</v>
      </c>
      <c r="AB10" s="26">
        <f t="shared" ref="AB10:AB36" si="0">U10</f>
        <v>62</v>
      </c>
      <c r="AD10" s="26">
        <f>+AD11+AD12</f>
        <v>76</v>
      </c>
    </row>
    <row r="11" spans="1:30" x14ac:dyDescent="0.2">
      <c r="A11" s="9" t="s">
        <v>12</v>
      </c>
      <c r="B11" s="5"/>
      <c r="C11" s="6"/>
      <c r="D11" s="28">
        <v>6</v>
      </c>
      <c r="E11" s="28"/>
      <c r="F11" s="28">
        <f t="shared" ref="F11:F12" si="1">SUM(D11:E11)</f>
        <v>6</v>
      </c>
      <c r="G11" s="28">
        <v>0</v>
      </c>
      <c r="H11" s="28"/>
      <c r="I11" s="28">
        <f t="shared" ref="I11:I12" si="2">SUM(G11:H11)</f>
        <v>0</v>
      </c>
      <c r="J11" s="28">
        <v>2</v>
      </c>
      <c r="K11" s="28">
        <v>4</v>
      </c>
      <c r="L11" s="28">
        <f t="shared" ref="L11:L12" si="3">SUM(J11:K11)</f>
        <v>6</v>
      </c>
      <c r="M11" s="28">
        <v>1</v>
      </c>
      <c r="N11" s="28">
        <v>1</v>
      </c>
      <c r="O11" s="28">
        <v>2</v>
      </c>
      <c r="P11" s="28">
        <v>1</v>
      </c>
      <c r="Q11" s="28">
        <v>4</v>
      </c>
      <c r="R11" s="28">
        <v>24</v>
      </c>
      <c r="S11" s="28">
        <v>1</v>
      </c>
      <c r="T11" s="28">
        <v>1</v>
      </c>
      <c r="U11" s="28">
        <f>SUM(M11:T11)</f>
        <v>35</v>
      </c>
      <c r="V11" s="28">
        <f>F11+I11+L11+U11</f>
        <v>47</v>
      </c>
      <c r="Y11" s="26">
        <f>F11</f>
        <v>6</v>
      </c>
      <c r="Z11" s="26">
        <f>I11</f>
        <v>0</v>
      </c>
      <c r="AA11" s="26">
        <f>L11</f>
        <v>6</v>
      </c>
      <c r="AB11" s="26">
        <f t="shared" si="0"/>
        <v>35</v>
      </c>
      <c r="AD11" s="26">
        <f>SUM(Y11:AC11)</f>
        <v>47</v>
      </c>
    </row>
    <row r="12" spans="1:30" x14ac:dyDescent="0.2">
      <c r="A12" s="9" t="s">
        <v>13</v>
      </c>
      <c r="B12" s="5"/>
      <c r="C12" s="6"/>
      <c r="D12" s="28">
        <v>1</v>
      </c>
      <c r="E12" s="28"/>
      <c r="F12" s="28">
        <f t="shared" si="1"/>
        <v>1</v>
      </c>
      <c r="G12" s="28">
        <v>1</v>
      </c>
      <c r="H12" s="28"/>
      <c r="I12" s="28">
        <f t="shared" si="2"/>
        <v>1</v>
      </c>
      <c r="J12" s="28">
        <v>0</v>
      </c>
      <c r="K12" s="28">
        <v>0</v>
      </c>
      <c r="L12" s="28">
        <f t="shared" si="3"/>
        <v>0</v>
      </c>
      <c r="M12" s="28">
        <v>1</v>
      </c>
      <c r="N12" s="28">
        <v>0</v>
      </c>
      <c r="O12" s="28">
        <v>10</v>
      </c>
      <c r="P12" s="28">
        <v>0</v>
      </c>
      <c r="Q12" s="28">
        <v>0</v>
      </c>
      <c r="R12" s="28">
        <v>16</v>
      </c>
      <c r="S12" s="28">
        <v>0</v>
      </c>
      <c r="T12" s="28">
        <v>0</v>
      </c>
      <c r="U12" s="28">
        <f>SUM(M12:T12)</f>
        <v>27</v>
      </c>
      <c r="V12" s="28">
        <f>F12+I12+L12+U12</f>
        <v>29</v>
      </c>
      <c r="Y12" s="26">
        <f>F12</f>
        <v>1</v>
      </c>
      <c r="Z12" s="26">
        <f>I12</f>
        <v>1</v>
      </c>
      <c r="AA12" s="26">
        <f>L12</f>
        <v>0</v>
      </c>
      <c r="AB12" s="26">
        <f t="shared" si="0"/>
        <v>27</v>
      </c>
      <c r="AD12" s="26">
        <f>SUM(Y12:AC12)</f>
        <v>29</v>
      </c>
    </row>
    <row r="13" spans="1:30" x14ac:dyDescent="0.2">
      <c r="A13" s="7"/>
      <c r="B13" s="8"/>
      <c r="C13" s="6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30" x14ac:dyDescent="0.2">
      <c r="A14" s="9" t="s">
        <v>14</v>
      </c>
      <c r="B14" s="5"/>
      <c r="C14" s="6"/>
      <c r="D14" s="28">
        <v>28569.13</v>
      </c>
      <c r="E14" s="28"/>
      <c r="F14" s="28">
        <f>F15+F16</f>
        <v>28569.13</v>
      </c>
      <c r="G14" s="28">
        <v>5602</v>
      </c>
      <c r="H14" s="28"/>
      <c r="I14" s="28">
        <f>I15+I16</f>
        <v>5602</v>
      </c>
      <c r="J14" s="28">
        <v>4196</v>
      </c>
      <c r="K14" s="28">
        <v>2558.29</v>
      </c>
      <c r="L14" s="28">
        <f>L15+L16</f>
        <v>6754.29</v>
      </c>
      <c r="M14" s="28">
        <v>9201</v>
      </c>
      <c r="N14" s="28">
        <v>195</v>
      </c>
      <c r="O14" s="28">
        <v>154835.66</v>
      </c>
      <c r="P14" s="28">
        <v>598.84</v>
      </c>
      <c r="Q14" s="28">
        <v>2139.4699999999998</v>
      </c>
      <c r="R14" s="28">
        <v>497157</v>
      </c>
      <c r="S14" s="28">
        <v>191</v>
      </c>
      <c r="T14" s="28">
        <v>395.33</v>
      </c>
      <c r="U14" s="28">
        <f>U15+U16</f>
        <v>664713.30000000005</v>
      </c>
      <c r="V14" s="28">
        <f>+V15+V16</f>
        <v>705638.72</v>
      </c>
      <c r="Y14" s="26">
        <f>F14</f>
        <v>28569.13</v>
      </c>
      <c r="Z14" s="26">
        <f>I14</f>
        <v>5602</v>
      </c>
      <c r="AA14" s="26">
        <f>L14</f>
        <v>6754.29</v>
      </c>
      <c r="AB14" s="26">
        <f t="shared" si="0"/>
        <v>664713.30000000005</v>
      </c>
      <c r="AD14" s="26">
        <f t="shared" ref="AD14" si="4">+AD15+AD16</f>
        <v>705638.72</v>
      </c>
    </row>
    <row r="15" spans="1:30" x14ac:dyDescent="0.2">
      <c r="A15" s="9" t="s">
        <v>12</v>
      </c>
      <c r="B15" s="5"/>
      <c r="C15" s="6"/>
      <c r="D15" s="28">
        <v>5075.13</v>
      </c>
      <c r="E15" s="28"/>
      <c r="F15" s="28">
        <f t="shared" ref="F15:F16" si="5">SUM(D15:E15)</f>
        <v>5075.13</v>
      </c>
      <c r="G15" s="28">
        <v>0</v>
      </c>
      <c r="H15" s="28"/>
      <c r="I15" s="28">
        <f t="shared" ref="I15:I16" si="6">SUM(G15:H15)</f>
        <v>0</v>
      </c>
      <c r="J15" s="28">
        <v>4196</v>
      </c>
      <c r="K15" s="28">
        <v>2558.29</v>
      </c>
      <c r="L15" s="28">
        <f t="shared" ref="L15:L16" si="7">SUM(J15:K15)</f>
        <v>6754.29</v>
      </c>
      <c r="M15" s="28">
        <v>985</v>
      </c>
      <c r="N15" s="28">
        <v>195</v>
      </c>
      <c r="O15" s="28">
        <v>989.66000000000008</v>
      </c>
      <c r="P15" s="28">
        <v>598.84</v>
      </c>
      <c r="Q15" s="28">
        <v>2139.4699999999998</v>
      </c>
      <c r="R15" s="28">
        <v>51083</v>
      </c>
      <c r="S15" s="28">
        <v>191</v>
      </c>
      <c r="T15" s="28">
        <v>395.33</v>
      </c>
      <c r="U15" s="28">
        <f>SUM(M15:T15)</f>
        <v>56577.3</v>
      </c>
      <c r="V15" s="28">
        <f>F15+I15+L15+U15</f>
        <v>68406.720000000001</v>
      </c>
      <c r="Y15" s="26">
        <f>F15</f>
        <v>5075.13</v>
      </c>
      <c r="Z15" s="26">
        <f>I15</f>
        <v>0</v>
      </c>
      <c r="AA15" s="26">
        <f>L15</f>
        <v>6754.29</v>
      </c>
      <c r="AB15" s="26">
        <f t="shared" si="0"/>
        <v>56577.3</v>
      </c>
      <c r="AD15" s="26">
        <f>SUM(Y15:AC15)</f>
        <v>68406.720000000001</v>
      </c>
    </row>
    <row r="16" spans="1:30" x14ac:dyDescent="0.2">
      <c r="A16" s="9" t="s">
        <v>13</v>
      </c>
      <c r="B16" s="5"/>
      <c r="C16" s="6"/>
      <c r="D16" s="28">
        <v>23494</v>
      </c>
      <c r="E16" s="28"/>
      <c r="F16" s="28">
        <f t="shared" si="5"/>
        <v>23494</v>
      </c>
      <c r="G16" s="28">
        <v>5602</v>
      </c>
      <c r="H16" s="28"/>
      <c r="I16" s="28">
        <f t="shared" si="6"/>
        <v>5602</v>
      </c>
      <c r="J16" s="28">
        <v>0</v>
      </c>
      <c r="K16" s="28">
        <v>0</v>
      </c>
      <c r="L16" s="28">
        <f t="shared" si="7"/>
        <v>0</v>
      </c>
      <c r="M16" s="28">
        <v>8216</v>
      </c>
      <c r="N16" s="28">
        <v>0</v>
      </c>
      <c r="O16" s="28">
        <v>153846</v>
      </c>
      <c r="P16" s="28">
        <v>0</v>
      </c>
      <c r="Q16" s="28">
        <v>0</v>
      </c>
      <c r="R16" s="28">
        <v>446074</v>
      </c>
      <c r="S16" s="28">
        <v>0</v>
      </c>
      <c r="T16" s="28">
        <v>0</v>
      </c>
      <c r="U16" s="28">
        <f>SUM(M16:T16)</f>
        <v>608136</v>
      </c>
      <c r="V16" s="28">
        <f>F16+I16+L16+U16</f>
        <v>637232</v>
      </c>
      <c r="Y16" s="26">
        <f>F16</f>
        <v>23494</v>
      </c>
      <c r="Z16" s="26">
        <f>I16</f>
        <v>5602</v>
      </c>
      <c r="AA16" s="26">
        <f>L16</f>
        <v>0</v>
      </c>
      <c r="AB16" s="26">
        <f t="shared" si="0"/>
        <v>608136</v>
      </c>
      <c r="AD16" s="26">
        <f>SUM(Y16:AC16)</f>
        <v>637232</v>
      </c>
    </row>
    <row r="17" spans="1:30" x14ac:dyDescent="0.2">
      <c r="A17" s="8"/>
      <c r="B17" s="5"/>
      <c r="C17" s="6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30" x14ac:dyDescent="0.2">
      <c r="A18" s="9" t="s">
        <v>15</v>
      </c>
      <c r="B18" s="5"/>
      <c r="C18" s="6"/>
      <c r="D18" s="28">
        <v>13901.09</v>
      </c>
      <c r="E18" s="28"/>
      <c r="F18" s="28">
        <f>F19+F20</f>
        <v>13901.09</v>
      </c>
      <c r="G18" s="28">
        <v>1681</v>
      </c>
      <c r="H18" s="28"/>
      <c r="I18" s="28">
        <f>I19+I20</f>
        <v>1681</v>
      </c>
      <c r="J18" s="28">
        <v>1260</v>
      </c>
      <c r="K18" s="28">
        <v>2300.21</v>
      </c>
      <c r="L18" s="28">
        <f>L19+L20</f>
        <v>3560.21</v>
      </c>
      <c r="M18" s="28">
        <v>5590</v>
      </c>
      <c r="N18" s="28">
        <v>59</v>
      </c>
      <c r="O18" s="28">
        <v>66807.94</v>
      </c>
      <c r="P18" s="28">
        <v>361.62</v>
      </c>
      <c r="Q18" s="28">
        <v>942.08</v>
      </c>
      <c r="R18" s="28">
        <v>219447</v>
      </c>
      <c r="S18" s="28">
        <v>129.88</v>
      </c>
      <c r="T18" s="28">
        <v>118.6</v>
      </c>
      <c r="U18" s="28">
        <f>U19+U20</f>
        <v>293456.12</v>
      </c>
      <c r="V18" s="28">
        <f>+V19+V20</f>
        <v>312598.42</v>
      </c>
      <c r="Y18" s="26">
        <f>F18</f>
        <v>13901.09</v>
      </c>
      <c r="Z18" s="26">
        <f>I18</f>
        <v>1681</v>
      </c>
      <c r="AA18" s="26">
        <f>L18</f>
        <v>3560.21</v>
      </c>
      <c r="AB18" s="26">
        <f t="shared" si="0"/>
        <v>293456.12</v>
      </c>
      <c r="AD18" s="26">
        <f t="shared" ref="AD18" si="8">+AD19+AD20</f>
        <v>312598.42</v>
      </c>
    </row>
    <row r="19" spans="1:30" x14ac:dyDescent="0.2">
      <c r="A19" s="9" t="s">
        <v>12</v>
      </c>
      <c r="B19" s="5"/>
      <c r="C19" s="6"/>
      <c r="D19" s="28">
        <v>2741.09</v>
      </c>
      <c r="E19" s="28"/>
      <c r="F19" s="28">
        <f t="shared" ref="F19:F20" si="9">SUM(D19:E19)</f>
        <v>2741.09</v>
      </c>
      <c r="G19" s="28">
        <v>0</v>
      </c>
      <c r="H19" s="28"/>
      <c r="I19" s="28">
        <f t="shared" ref="I19:I20" si="10">SUM(G19:H19)</f>
        <v>0</v>
      </c>
      <c r="J19" s="28">
        <v>1260</v>
      </c>
      <c r="K19" s="28">
        <v>2300.21</v>
      </c>
      <c r="L19" s="28">
        <f t="shared" ref="L19:L20" si="11">SUM(J19:K19)</f>
        <v>3560.21</v>
      </c>
      <c r="M19" s="28">
        <v>295</v>
      </c>
      <c r="N19" s="28">
        <v>59</v>
      </c>
      <c r="O19" s="28">
        <v>547.94000000000005</v>
      </c>
      <c r="P19" s="28">
        <v>361.62</v>
      </c>
      <c r="Q19" s="28">
        <v>942.08</v>
      </c>
      <c r="R19" s="28">
        <v>23505</v>
      </c>
      <c r="S19" s="28">
        <v>129.88</v>
      </c>
      <c r="T19" s="28">
        <v>118.6</v>
      </c>
      <c r="U19" s="28">
        <f>SUM(M19:T19)</f>
        <v>25959.119999999999</v>
      </c>
      <c r="V19" s="28">
        <f>F19+I19+L19+U19</f>
        <v>32260.42</v>
      </c>
      <c r="Y19" s="26">
        <f>F19</f>
        <v>2741.09</v>
      </c>
      <c r="Z19" s="26">
        <f>I19</f>
        <v>0</v>
      </c>
      <c r="AA19" s="26">
        <f>L19</f>
        <v>3560.21</v>
      </c>
      <c r="AB19" s="26">
        <f t="shared" si="0"/>
        <v>25959.119999999999</v>
      </c>
      <c r="AD19" s="26">
        <f>SUM(Y19:AC19)</f>
        <v>32260.42</v>
      </c>
    </row>
    <row r="20" spans="1:30" x14ac:dyDescent="0.2">
      <c r="A20" s="9" t="s">
        <v>13</v>
      </c>
      <c r="B20" s="5"/>
      <c r="C20" s="6"/>
      <c r="D20" s="28">
        <v>11160</v>
      </c>
      <c r="E20" s="28"/>
      <c r="F20" s="28">
        <f t="shared" si="9"/>
        <v>11160</v>
      </c>
      <c r="G20" s="28">
        <v>1681</v>
      </c>
      <c r="H20" s="28"/>
      <c r="I20" s="28">
        <f t="shared" si="10"/>
        <v>1681</v>
      </c>
      <c r="J20" s="28">
        <v>0</v>
      </c>
      <c r="K20" s="28">
        <v>0</v>
      </c>
      <c r="L20" s="28">
        <f t="shared" si="11"/>
        <v>0</v>
      </c>
      <c r="M20" s="28">
        <v>5295</v>
      </c>
      <c r="N20" s="28">
        <v>0</v>
      </c>
      <c r="O20" s="28">
        <v>66260</v>
      </c>
      <c r="P20" s="28">
        <v>0</v>
      </c>
      <c r="Q20" s="28">
        <v>0</v>
      </c>
      <c r="R20" s="28">
        <v>195942</v>
      </c>
      <c r="S20" s="28">
        <v>0</v>
      </c>
      <c r="T20" s="28">
        <v>0</v>
      </c>
      <c r="U20" s="28">
        <f>SUM(M20:T20)</f>
        <v>267497</v>
      </c>
      <c r="V20" s="28">
        <f>F20+I20+L20+U20</f>
        <v>280338</v>
      </c>
      <c r="Y20" s="26">
        <f>F20</f>
        <v>11160</v>
      </c>
      <c r="Z20" s="26">
        <f>I20</f>
        <v>1681</v>
      </c>
      <c r="AA20" s="26">
        <f>L20</f>
        <v>0</v>
      </c>
      <c r="AB20" s="26">
        <f t="shared" si="0"/>
        <v>267497</v>
      </c>
      <c r="AD20" s="26">
        <f>SUM(Y20:AC20)</f>
        <v>280338</v>
      </c>
    </row>
    <row r="21" spans="1:30" x14ac:dyDescent="0.2">
      <c r="A21" s="7"/>
      <c r="B21" s="8"/>
      <c r="C21" s="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30" x14ac:dyDescent="0.2">
      <c r="A22" s="9" t="s">
        <v>16</v>
      </c>
      <c r="B22" s="5"/>
      <c r="C22" s="6"/>
      <c r="D22" s="28">
        <v>39218.9</v>
      </c>
      <c r="E22" s="28"/>
      <c r="F22" s="28">
        <f>F23+F24</f>
        <v>39218.9</v>
      </c>
      <c r="G22" s="28">
        <v>1274</v>
      </c>
      <c r="H22" s="28"/>
      <c r="I22" s="28">
        <f>I23+I24</f>
        <v>1274</v>
      </c>
      <c r="J22" s="28">
        <v>1870.88</v>
      </c>
      <c r="K22" s="28">
        <v>7029.8505000000005</v>
      </c>
      <c r="L22" s="28">
        <f>L23+L24</f>
        <v>8900.7305000000015</v>
      </c>
      <c r="M22" s="28">
        <v>14917.25</v>
      </c>
      <c r="N22" s="28">
        <v>321.75</v>
      </c>
      <c r="O22" s="28">
        <v>229458.3</v>
      </c>
      <c r="P22" s="28">
        <v>988.08600000000001</v>
      </c>
      <c r="Q22" s="28">
        <v>3575.12</v>
      </c>
      <c r="R22" s="28">
        <v>790514.45</v>
      </c>
      <c r="S22" s="28">
        <v>300</v>
      </c>
      <c r="T22" s="28">
        <v>610</v>
      </c>
      <c r="U22" s="28">
        <f>U23+U24</f>
        <v>1040684.9559999998</v>
      </c>
      <c r="V22" s="28">
        <f>+V23+V24</f>
        <v>1090078.5864999997</v>
      </c>
      <c r="Y22" s="26">
        <f>F22</f>
        <v>39218.9</v>
      </c>
      <c r="Z22" s="26">
        <f>I22</f>
        <v>1274</v>
      </c>
      <c r="AA22" s="26">
        <f>L22</f>
        <v>8900.7305000000015</v>
      </c>
      <c r="AB22" s="26">
        <f t="shared" si="0"/>
        <v>1040684.9559999998</v>
      </c>
      <c r="AD22" s="26">
        <f>+AD23+AD24</f>
        <v>1090078.5864999997</v>
      </c>
    </row>
    <row r="23" spans="1:30" x14ac:dyDescent="0.2">
      <c r="A23" s="9" t="s">
        <v>12</v>
      </c>
      <c r="B23" s="5"/>
      <c r="C23" s="6"/>
      <c r="D23" s="28">
        <v>9851.4</v>
      </c>
      <c r="E23" s="28"/>
      <c r="F23" s="28">
        <f t="shared" ref="F23:F24" si="12">SUM(D23:E23)</f>
        <v>9851.4</v>
      </c>
      <c r="G23" s="28">
        <v>0</v>
      </c>
      <c r="H23" s="28"/>
      <c r="I23" s="28">
        <f t="shared" ref="I23:I24" si="13">SUM(G23:H23)</f>
        <v>0</v>
      </c>
      <c r="J23" s="28">
        <v>1870.88</v>
      </c>
      <c r="K23" s="28">
        <v>7029.8505000000005</v>
      </c>
      <c r="L23" s="28">
        <f t="shared" ref="L23:L24" si="14">SUM(J23:K23)</f>
        <v>8900.7305000000015</v>
      </c>
      <c r="M23" s="28">
        <v>1625.25</v>
      </c>
      <c r="N23" s="28">
        <v>321.75</v>
      </c>
      <c r="O23" s="28">
        <v>2063</v>
      </c>
      <c r="P23" s="28">
        <v>988.08600000000001</v>
      </c>
      <c r="Q23" s="28">
        <v>3575.12</v>
      </c>
      <c r="R23" s="28">
        <v>77439.929999999993</v>
      </c>
      <c r="S23" s="28">
        <v>300</v>
      </c>
      <c r="T23" s="28">
        <v>610</v>
      </c>
      <c r="U23" s="28">
        <f>SUM(M23:T23)</f>
        <v>86923.135999999999</v>
      </c>
      <c r="V23" s="28">
        <f>F23+I23+L23+U23</f>
        <v>105675.2665</v>
      </c>
      <c r="Y23" s="26">
        <f>F23</f>
        <v>9851.4</v>
      </c>
      <c r="Z23" s="26">
        <f>I23</f>
        <v>0</v>
      </c>
      <c r="AA23" s="26">
        <f>L23</f>
        <v>8900.7305000000015</v>
      </c>
      <c r="AB23" s="26">
        <f t="shared" si="0"/>
        <v>86923.135999999999</v>
      </c>
      <c r="AD23" s="26">
        <f>SUM(Y23:AC23)</f>
        <v>105675.2665</v>
      </c>
    </row>
    <row r="24" spans="1:30" x14ac:dyDescent="0.2">
      <c r="A24" s="9" t="s">
        <v>13</v>
      </c>
      <c r="B24" s="5"/>
      <c r="C24" s="6"/>
      <c r="D24" s="28">
        <v>29367.5</v>
      </c>
      <c r="E24" s="28"/>
      <c r="F24" s="28">
        <f t="shared" si="12"/>
        <v>29367.5</v>
      </c>
      <c r="G24" s="28">
        <v>1274</v>
      </c>
      <c r="H24" s="28"/>
      <c r="I24" s="28">
        <f t="shared" si="13"/>
        <v>1274</v>
      </c>
      <c r="J24" s="28">
        <v>0</v>
      </c>
      <c r="K24" s="28">
        <v>0</v>
      </c>
      <c r="L24" s="28">
        <f t="shared" si="14"/>
        <v>0</v>
      </c>
      <c r="M24" s="28">
        <v>13292</v>
      </c>
      <c r="N24" s="28">
        <v>0</v>
      </c>
      <c r="O24" s="28">
        <v>227395.3</v>
      </c>
      <c r="P24" s="28">
        <v>0</v>
      </c>
      <c r="Q24" s="28">
        <v>0</v>
      </c>
      <c r="R24" s="28">
        <v>713074.5199999999</v>
      </c>
      <c r="S24" s="28">
        <v>0</v>
      </c>
      <c r="T24" s="28">
        <v>0</v>
      </c>
      <c r="U24" s="28">
        <f>SUM(M24:T24)</f>
        <v>953761.81999999983</v>
      </c>
      <c r="V24" s="28">
        <f>F24+I24+L24+U24</f>
        <v>984403.31999999983</v>
      </c>
      <c r="Y24" s="26">
        <f>F24</f>
        <v>29367.5</v>
      </c>
      <c r="Z24" s="26">
        <f>I24</f>
        <v>1274</v>
      </c>
      <c r="AA24" s="26">
        <f>L24</f>
        <v>0</v>
      </c>
      <c r="AB24" s="26">
        <f t="shared" si="0"/>
        <v>953761.81999999983</v>
      </c>
      <c r="AD24" s="26">
        <f>SUM(Y24:AC24)</f>
        <v>984403.31999999983</v>
      </c>
    </row>
    <row r="25" spans="1:30" x14ac:dyDescent="0.2">
      <c r="A25" s="7"/>
      <c r="B25" s="8"/>
      <c r="C25" s="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30" x14ac:dyDescent="0.2">
      <c r="A26" s="9" t="s">
        <v>17</v>
      </c>
      <c r="B26" s="5"/>
      <c r="C26" s="6"/>
      <c r="D26" s="28">
        <v>575.21</v>
      </c>
      <c r="E26" s="28"/>
      <c r="F26" s="28">
        <f>F27+F28</f>
        <v>575.21</v>
      </c>
      <c r="G26" s="28">
        <v>93.7</v>
      </c>
      <c r="H26" s="28"/>
      <c r="I26" s="28">
        <f>I27+I28</f>
        <v>93.7</v>
      </c>
      <c r="J26" s="28">
        <v>157.19999999999999</v>
      </c>
      <c r="K26" s="28">
        <v>225.68</v>
      </c>
      <c r="L26" s="28">
        <f>L27+L28</f>
        <v>382.88</v>
      </c>
      <c r="M26" s="28">
        <v>206.4</v>
      </c>
      <c r="N26" s="28">
        <v>27.56</v>
      </c>
      <c r="O26" s="28">
        <v>1633.0199999999998</v>
      </c>
      <c r="P26" s="28">
        <v>72.77</v>
      </c>
      <c r="Q26" s="28">
        <v>259.52</v>
      </c>
      <c r="R26" s="28">
        <v>4879.71</v>
      </c>
      <c r="S26" s="28">
        <v>37.5</v>
      </c>
      <c r="T26" s="28">
        <v>50.2</v>
      </c>
      <c r="U26" s="28">
        <f>U27+U28</f>
        <v>7166.68</v>
      </c>
      <c r="V26" s="28">
        <f>+V27+V28</f>
        <v>8218.4699999999993</v>
      </c>
      <c r="Y26" s="26">
        <f>F26</f>
        <v>575.21</v>
      </c>
      <c r="Z26" s="26">
        <f>I26</f>
        <v>93.7</v>
      </c>
      <c r="AA26" s="26">
        <f>L26</f>
        <v>382.88</v>
      </c>
      <c r="AB26" s="26">
        <f t="shared" si="0"/>
        <v>7166.68</v>
      </c>
      <c r="AD26" s="26">
        <f t="shared" ref="AD26" si="15">+AD27+AD28</f>
        <v>8218.4699999999993</v>
      </c>
    </row>
    <row r="27" spans="1:30" x14ac:dyDescent="0.2">
      <c r="A27" s="9" t="s">
        <v>12</v>
      </c>
      <c r="B27" s="5"/>
      <c r="C27" s="6"/>
      <c r="D27" s="28">
        <v>395.21</v>
      </c>
      <c r="E27" s="28"/>
      <c r="F27" s="28">
        <f t="shared" ref="F27:F28" si="16">SUM(D27:E27)</f>
        <v>395.21</v>
      </c>
      <c r="G27" s="28">
        <v>0</v>
      </c>
      <c r="H27" s="28"/>
      <c r="I27" s="28">
        <f t="shared" ref="I27:I28" si="17">SUM(G27:H27)</f>
        <v>0</v>
      </c>
      <c r="J27" s="28">
        <v>157.19999999999999</v>
      </c>
      <c r="K27" s="28">
        <v>225.68</v>
      </c>
      <c r="L27" s="28">
        <f t="shared" ref="L27:L28" si="18">SUM(J27:K27)</f>
        <v>382.88</v>
      </c>
      <c r="M27" s="28">
        <v>70</v>
      </c>
      <c r="N27" s="28">
        <v>27.56</v>
      </c>
      <c r="O27" s="28">
        <v>116.05</v>
      </c>
      <c r="P27" s="28">
        <v>72.77</v>
      </c>
      <c r="Q27" s="28">
        <v>259.52</v>
      </c>
      <c r="R27" s="28">
        <v>2077.62</v>
      </c>
      <c r="S27" s="28">
        <v>37.5</v>
      </c>
      <c r="T27" s="28">
        <v>50.2</v>
      </c>
      <c r="U27" s="28">
        <f>SUM(M27:T27)</f>
        <v>2711.22</v>
      </c>
      <c r="V27" s="28">
        <f>F27+I27+L27+U27</f>
        <v>3489.3099999999995</v>
      </c>
      <c r="Y27" s="26">
        <f>F27</f>
        <v>395.21</v>
      </c>
      <c r="Z27" s="26">
        <f>I27</f>
        <v>0</v>
      </c>
      <c r="AA27" s="26">
        <f>L27</f>
        <v>382.88</v>
      </c>
      <c r="AB27" s="26">
        <f t="shared" si="0"/>
        <v>2711.22</v>
      </c>
      <c r="AD27" s="26">
        <f>SUM(Y27:AC27)</f>
        <v>3489.3099999999995</v>
      </c>
    </row>
    <row r="28" spans="1:30" x14ac:dyDescent="0.2">
      <c r="A28" s="9" t="s">
        <v>13</v>
      </c>
      <c r="B28" s="5"/>
      <c r="C28" s="6"/>
      <c r="D28" s="28">
        <v>180</v>
      </c>
      <c r="E28" s="28"/>
      <c r="F28" s="28">
        <f t="shared" si="16"/>
        <v>180</v>
      </c>
      <c r="G28" s="28">
        <v>93.7</v>
      </c>
      <c r="H28" s="28"/>
      <c r="I28" s="28">
        <f t="shared" si="17"/>
        <v>93.7</v>
      </c>
      <c r="J28" s="28">
        <v>0</v>
      </c>
      <c r="K28" s="28">
        <v>0</v>
      </c>
      <c r="L28" s="28">
        <f t="shared" si="18"/>
        <v>0</v>
      </c>
      <c r="M28" s="28">
        <v>136.4</v>
      </c>
      <c r="N28" s="28">
        <v>0</v>
      </c>
      <c r="O28" s="28">
        <v>1516.9699999999998</v>
      </c>
      <c r="P28" s="28">
        <v>0</v>
      </c>
      <c r="Q28" s="28">
        <v>0</v>
      </c>
      <c r="R28" s="28">
        <v>2802.09</v>
      </c>
      <c r="S28" s="28">
        <v>0</v>
      </c>
      <c r="T28" s="28">
        <v>0</v>
      </c>
      <c r="U28" s="28">
        <f>SUM(M28:T28)</f>
        <v>4455.46</v>
      </c>
      <c r="V28" s="28">
        <f>F28+I28+L28+U28</f>
        <v>4729.16</v>
      </c>
      <c r="Y28" s="26">
        <f>F28</f>
        <v>180</v>
      </c>
      <c r="Z28" s="26">
        <f>I28</f>
        <v>93.7</v>
      </c>
      <c r="AA28" s="26">
        <f>L28</f>
        <v>0</v>
      </c>
      <c r="AB28" s="26">
        <f t="shared" si="0"/>
        <v>4455.46</v>
      </c>
      <c r="AD28" s="26">
        <f>SUM(Y28:AC28)</f>
        <v>4729.16</v>
      </c>
    </row>
    <row r="29" spans="1:30" x14ac:dyDescent="0.2">
      <c r="A29" s="7"/>
      <c r="B29" s="8"/>
      <c r="C29" s="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1:30" x14ac:dyDescent="0.2">
      <c r="A30" s="9" t="s">
        <v>18</v>
      </c>
      <c r="B30" s="5"/>
      <c r="C30" s="6"/>
      <c r="D30" s="28">
        <v>104.11</v>
      </c>
      <c r="E30" s="28"/>
      <c r="F30" s="28">
        <f>F31+F32</f>
        <v>104.11</v>
      </c>
      <c r="G30" s="28">
        <v>17.2</v>
      </c>
      <c r="H30" s="28"/>
      <c r="I30" s="28">
        <f>I31+I32</f>
        <v>17.2</v>
      </c>
      <c r="J30" s="28">
        <v>24</v>
      </c>
      <c r="K30" s="28">
        <v>45.010000000000005</v>
      </c>
      <c r="L30" s="28">
        <f>L31+L32</f>
        <v>69.010000000000005</v>
      </c>
      <c r="M30" s="28">
        <v>32.5</v>
      </c>
      <c r="N30" s="28">
        <v>8.8000000000000007</v>
      </c>
      <c r="O30" s="28">
        <v>274.79000000000002</v>
      </c>
      <c r="P30" s="28">
        <v>11.6</v>
      </c>
      <c r="Q30" s="28">
        <v>48.7</v>
      </c>
      <c r="R30" s="28">
        <v>845.61999999999989</v>
      </c>
      <c r="S30" s="28">
        <v>9.5</v>
      </c>
      <c r="T30" s="28">
        <v>9</v>
      </c>
      <c r="U30" s="28">
        <f>U31+U32</f>
        <v>1240.51</v>
      </c>
      <c r="V30" s="28">
        <f>+V31+V32</f>
        <v>1430.83</v>
      </c>
      <c r="Y30" s="26">
        <f>F30</f>
        <v>104.11</v>
      </c>
      <c r="Z30" s="26">
        <f>I30</f>
        <v>17.2</v>
      </c>
      <c r="AA30" s="26">
        <f>L30</f>
        <v>69.010000000000005</v>
      </c>
      <c r="AB30" s="26">
        <f t="shared" si="0"/>
        <v>1240.51</v>
      </c>
      <c r="AD30" s="26">
        <f>+AD31+AD32</f>
        <v>1430.83</v>
      </c>
    </row>
    <row r="31" spans="1:30" x14ac:dyDescent="0.2">
      <c r="A31" s="9" t="s">
        <v>12</v>
      </c>
      <c r="B31" s="5"/>
      <c r="C31" s="6"/>
      <c r="D31" s="28">
        <v>74.11</v>
      </c>
      <c r="E31" s="28"/>
      <c r="F31" s="28">
        <f t="shared" ref="F31:F32" si="19">SUM(D31:E31)</f>
        <v>74.11</v>
      </c>
      <c r="G31" s="28">
        <v>0</v>
      </c>
      <c r="H31" s="28"/>
      <c r="I31" s="28">
        <f t="shared" ref="I31:I32" si="20">SUM(G31:H31)</f>
        <v>0</v>
      </c>
      <c r="J31" s="28">
        <v>24</v>
      </c>
      <c r="K31" s="28">
        <v>45.010000000000005</v>
      </c>
      <c r="L31" s="28">
        <f t="shared" ref="L31:L32" si="21">SUM(J31:K31)</f>
        <v>69.010000000000005</v>
      </c>
      <c r="M31" s="28">
        <v>12.3</v>
      </c>
      <c r="N31" s="28">
        <v>8.8000000000000007</v>
      </c>
      <c r="O31" s="28">
        <v>20.869999999999997</v>
      </c>
      <c r="P31" s="28">
        <v>11.6</v>
      </c>
      <c r="Q31" s="28">
        <v>48.7</v>
      </c>
      <c r="R31" s="28">
        <v>342.97999999999996</v>
      </c>
      <c r="S31" s="28">
        <v>9.5</v>
      </c>
      <c r="T31" s="28">
        <v>9</v>
      </c>
      <c r="U31" s="28">
        <f>SUM(M31:T31)</f>
        <v>463.75</v>
      </c>
      <c r="V31" s="28">
        <f>F31+I31+L31+U31</f>
        <v>606.87</v>
      </c>
      <c r="Y31" s="26">
        <f>F31</f>
        <v>74.11</v>
      </c>
      <c r="Z31" s="26">
        <f>I31</f>
        <v>0</v>
      </c>
      <c r="AA31" s="26">
        <f>L31</f>
        <v>69.010000000000005</v>
      </c>
      <c r="AB31" s="26">
        <f t="shared" si="0"/>
        <v>463.75</v>
      </c>
      <c r="AD31" s="26">
        <f>SUM(Y31:AC31)</f>
        <v>606.87</v>
      </c>
    </row>
    <row r="32" spans="1:30" x14ac:dyDescent="0.2">
      <c r="A32" s="9" t="s">
        <v>13</v>
      </c>
      <c r="B32" s="5"/>
      <c r="C32" s="6"/>
      <c r="D32" s="28">
        <v>30</v>
      </c>
      <c r="E32" s="28"/>
      <c r="F32" s="28">
        <f t="shared" si="19"/>
        <v>30</v>
      </c>
      <c r="G32" s="28">
        <v>17.2</v>
      </c>
      <c r="H32" s="28"/>
      <c r="I32" s="28">
        <f t="shared" si="20"/>
        <v>17.2</v>
      </c>
      <c r="J32" s="28">
        <v>0</v>
      </c>
      <c r="K32" s="28">
        <v>0</v>
      </c>
      <c r="L32" s="28">
        <f t="shared" si="21"/>
        <v>0</v>
      </c>
      <c r="M32" s="28">
        <v>20.2</v>
      </c>
      <c r="N32" s="28">
        <v>0</v>
      </c>
      <c r="O32" s="28">
        <v>253.92000000000002</v>
      </c>
      <c r="P32" s="28">
        <v>0</v>
      </c>
      <c r="Q32" s="28">
        <v>0</v>
      </c>
      <c r="R32" s="28">
        <v>502.64</v>
      </c>
      <c r="S32" s="28">
        <v>0</v>
      </c>
      <c r="T32" s="28">
        <v>0</v>
      </c>
      <c r="U32" s="28">
        <f>SUM(M32:T32)</f>
        <v>776.76</v>
      </c>
      <c r="V32" s="28">
        <f>F32+I32+L32+U32</f>
        <v>823.96</v>
      </c>
      <c r="Y32" s="26">
        <f>F32</f>
        <v>30</v>
      </c>
      <c r="Z32" s="26">
        <f>I32</f>
        <v>17.2</v>
      </c>
      <c r="AA32" s="26">
        <f>L32</f>
        <v>0</v>
      </c>
      <c r="AB32" s="26">
        <f t="shared" si="0"/>
        <v>776.76</v>
      </c>
      <c r="AD32" s="26">
        <f>SUM(Y32:AC32)</f>
        <v>823.96</v>
      </c>
    </row>
    <row r="33" spans="1:30" x14ac:dyDescent="0.2">
      <c r="A33" s="7"/>
      <c r="B33" s="8"/>
      <c r="C33" s="6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30" x14ac:dyDescent="0.2">
      <c r="A34" s="9" t="s">
        <v>19</v>
      </c>
      <c r="B34" s="5"/>
      <c r="C34" s="6"/>
      <c r="D34" s="28">
        <v>26.39</v>
      </c>
      <c r="E34" s="28"/>
      <c r="F34" s="28">
        <f>F35+F36</f>
        <v>26.39</v>
      </c>
      <c r="G34" s="28">
        <v>4.4000000000000004</v>
      </c>
      <c r="H34" s="28"/>
      <c r="I34" s="28">
        <f>I35+I36</f>
        <v>4.4000000000000004</v>
      </c>
      <c r="J34" s="28">
        <v>11.3</v>
      </c>
      <c r="K34" s="28">
        <v>5.05</v>
      </c>
      <c r="L34" s="28">
        <f>L35+L36</f>
        <v>16.350000000000001</v>
      </c>
      <c r="M34" s="28">
        <v>10.65</v>
      </c>
      <c r="N34" s="28">
        <v>2.5</v>
      </c>
      <c r="O34" s="28">
        <v>64.082499999999996</v>
      </c>
      <c r="P34" s="28">
        <v>5.125</v>
      </c>
      <c r="Q34" s="28">
        <v>12.465</v>
      </c>
      <c r="R34" s="28">
        <v>206.27500000000001</v>
      </c>
      <c r="S34" s="28">
        <v>2.2999999999999998</v>
      </c>
      <c r="T34" s="28">
        <v>3.25</v>
      </c>
      <c r="U34" s="28">
        <f>U35+U36</f>
        <v>306.64750000000004</v>
      </c>
      <c r="V34" s="28">
        <f>+V35+V36</f>
        <v>353.78750000000002</v>
      </c>
      <c r="Y34" s="26">
        <f>F34</f>
        <v>26.39</v>
      </c>
      <c r="Z34" s="26">
        <f>I34</f>
        <v>4.4000000000000004</v>
      </c>
      <c r="AA34" s="26">
        <f>L34</f>
        <v>16.350000000000001</v>
      </c>
      <c r="AB34" s="26">
        <f t="shared" si="0"/>
        <v>306.64750000000004</v>
      </c>
      <c r="AD34" s="26">
        <f t="shared" ref="AD34" si="22">+AD35+AD36</f>
        <v>353.78750000000002</v>
      </c>
    </row>
    <row r="35" spans="1:30" x14ac:dyDescent="0.2">
      <c r="A35" s="9" t="s">
        <v>12</v>
      </c>
      <c r="B35" s="5"/>
      <c r="C35" s="6"/>
      <c r="D35" s="28">
        <v>18.774999999999999</v>
      </c>
      <c r="E35" s="28"/>
      <c r="F35" s="28">
        <f t="shared" ref="F35:F36" si="23">SUM(D35:E35)</f>
        <v>18.774999999999999</v>
      </c>
      <c r="G35" s="28">
        <v>0</v>
      </c>
      <c r="H35" s="28"/>
      <c r="I35" s="28">
        <f t="shared" ref="I35:I36" si="24">SUM(G35:H35)</f>
        <v>0</v>
      </c>
      <c r="J35" s="28">
        <v>11.3</v>
      </c>
      <c r="K35" s="28">
        <v>5.05</v>
      </c>
      <c r="L35" s="28">
        <f t="shared" ref="L35:L36" si="25">SUM(J35:K35)</f>
        <v>16.350000000000001</v>
      </c>
      <c r="M35" s="28">
        <v>3.5500000000000003</v>
      </c>
      <c r="N35" s="28">
        <v>2.5</v>
      </c>
      <c r="O35" s="28">
        <v>6.8250000000000002</v>
      </c>
      <c r="P35" s="28">
        <v>5.125</v>
      </c>
      <c r="Q35" s="28">
        <v>12.465</v>
      </c>
      <c r="R35" s="28">
        <v>87.225000000000009</v>
      </c>
      <c r="S35" s="28">
        <v>2.2999999999999998</v>
      </c>
      <c r="T35" s="28">
        <v>3.25</v>
      </c>
      <c r="U35" s="28">
        <f>SUM(M35:T35)</f>
        <v>123.24000000000001</v>
      </c>
      <c r="V35" s="28">
        <f>F35+I35+L35+U35</f>
        <v>158.36500000000001</v>
      </c>
      <c r="Y35" s="26">
        <f>F35</f>
        <v>18.774999999999999</v>
      </c>
      <c r="Z35" s="26">
        <f>I35</f>
        <v>0</v>
      </c>
      <c r="AA35" s="26">
        <f>L35</f>
        <v>16.350000000000001</v>
      </c>
      <c r="AB35" s="26">
        <f t="shared" si="0"/>
        <v>123.24000000000001</v>
      </c>
      <c r="AD35" s="26">
        <f>SUM(Y35:AC35)</f>
        <v>158.36500000000001</v>
      </c>
    </row>
    <row r="36" spans="1:30" x14ac:dyDescent="0.2">
      <c r="A36" s="9" t="s">
        <v>13</v>
      </c>
      <c r="B36" s="5"/>
      <c r="C36" s="6"/>
      <c r="D36" s="28">
        <v>7.6150000000000002</v>
      </c>
      <c r="E36" s="28"/>
      <c r="F36" s="28">
        <f t="shared" si="23"/>
        <v>7.6150000000000002</v>
      </c>
      <c r="G36" s="28">
        <v>4.4000000000000004</v>
      </c>
      <c r="H36" s="28"/>
      <c r="I36" s="28">
        <f t="shared" si="24"/>
        <v>4.4000000000000004</v>
      </c>
      <c r="J36" s="28">
        <v>0</v>
      </c>
      <c r="K36" s="28">
        <v>0</v>
      </c>
      <c r="L36" s="28">
        <f t="shared" si="25"/>
        <v>0</v>
      </c>
      <c r="M36" s="28">
        <v>7.1</v>
      </c>
      <c r="N36" s="28">
        <v>0</v>
      </c>
      <c r="O36" s="28">
        <v>57.2575</v>
      </c>
      <c r="P36" s="28">
        <v>0</v>
      </c>
      <c r="Q36" s="28">
        <v>0</v>
      </c>
      <c r="R36" s="28">
        <v>119.05</v>
      </c>
      <c r="S36" s="28">
        <v>0</v>
      </c>
      <c r="T36" s="28">
        <v>0</v>
      </c>
      <c r="U36" s="28">
        <f>SUM(M36:T36)</f>
        <v>183.4075</v>
      </c>
      <c r="V36" s="28">
        <f>F36+I36+L36+U36</f>
        <v>195.42250000000001</v>
      </c>
      <c r="Y36" s="26">
        <f>F36</f>
        <v>7.6150000000000002</v>
      </c>
      <c r="Z36" s="26">
        <f>I36</f>
        <v>4.4000000000000004</v>
      </c>
      <c r="AA36" s="26">
        <f>L36</f>
        <v>0</v>
      </c>
      <c r="AB36" s="26">
        <f t="shared" si="0"/>
        <v>183.4075</v>
      </c>
      <c r="AD36" s="26">
        <f>SUM(Y36:AC36)</f>
        <v>195.42250000000001</v>
      </c>
    </row>
    <row r="37" spans="1:30" x14ac:dyDescent="0.2">
      <c r="A37" s="7"/>
      <c r="B37" s="8"/>
      <c r="C37" s="6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1:30" x14ac:dyDescent="0.2">
      <c r="A38" s="9" t="s">
        <v>20</v>
      </c>
      <c r="B38" s="5"/>
      <c r="C38" s="6"/>
      <c r="D38" s="28">
        <v>0</v>
      </c>
      <c r="E38" s="28"/>
      <c r="F38" s="28">
        <f>F39+F40</f>
        <v>0</v>
      </c>
      <c r="G38" s="28">
        <v>0</v>
      </c>
      <c r="H38" s="28"/>
      <c r="I38" s="28">
        <f>I39+I40</f>
        <v>0</v>
      </c>
      <c r="J38" s="28">
        <v>0</v>
      </c>
      <c r="K38" s="28">
        <v>0</v>
      </c>
      <c r="L38" s="28">
        <f>L39+L40</f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f>U39+U40</f>
        <v>0</v>
      </c>
      <c r="V38" s="28">
        <f>+V39+V40</f>
        <v>0</v>
      </c>
      <c r="Y38" s="26">
        <f t="shared" ref="Y38:Y44" si="26">F38</f>
        <v>0</v>
      </c>
      <c r="Z38" s="26">
        <f t="shared" ref="Z38:Z44" si="27">I38</f>
        <v>0</v>
      </c>
      <c r="AA38" s="26">
        <f t="shared" ref="AA38:AA44" si="28">L38</f>
        <v>0</v>
      </c>
      <c r="AB38" s="26">
        <f t="shared" ref="AB38:AB98" si="29">U38</f>
        <v>0</v>
      </c>
      <c r="AD38" s="26">
        <f t="shared" ref="AD38" si="30">+AD39+AD40</f>
        <v>0</v>
      </c>
    </row>
    <row r="39" spans="1:30" x14ac:dyDescent="0.2">
      <c r="A39" s="9" t="s">
        <v>12</v>
      </c>
      <c r="B39" s="5"/>
      <c r="C39" s="6"/>
      <c r="D39" s="28">
        <v>0</v>
      </c>
      <c r="E39" s="28"/>
      <c r="F39" s="28">
        <f t="shared" ref="F39:F40" si="31">SUM(D39:E39)</f>
        <v>0</v>
      </c>
      <c r="G39" s="28">
        <v>0</v>
      </c>
      <c r="H39" s="28"/>
      <c r="I39" s="28">
        <f t="shared" ref="I39:I40" si="32">SUM(G39:H39)</f>
        <v>0</v>
      </c>
      <c r="J39" s="28">
        <v>0</v>
      </c>
      <c r="K39" s="28">
        <v>0</v>
      </c>
      <c r="L39" s="28">
        <f t="shared" ref="L39:L40" si="33">SUM(J39:K39)</f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f>SUM(M39:T39)</f>
        <v>0</v>
      </c>
      <c r="V39" s="28">
        <f>F39+I39+L39+U39</f>
        <v>0</v>
      </c>
      <c r="Y39" s="26">
        <f t="shared" si="26"/>
        <v>0</v>
      </c>
      <c r="Z39" s="26">
        <f t="shared" si="27"/>
        <v>0</v>
      </c>
      <c r="AA39" s="26">
        <f t="shared" si="28"/>
        <v>0</v>
      </c>
      <c r="AB39" s="26">
        <f t="shared" si="29"/>
        <v>0</v>
      </c>
      <c r="AD39" s="26">
        <f>SUM(Y39:AC39)</f>
        <v>0</v>
      </c>
    </row>
    <row r="40" spans="1:30" x14ac:dyDescent="0.2">
      <c r="A40" s="9" t="s">
        <v>13</v>
      </c>
      <c r="B40" s="5"/>
      <c r="C40" s="6"/>
      <c r="D40" s="28">
        <v>0</v>
      </c>
      <c r="E40" s="28"/>
      <c r="F40" s="28">
        <f t="shared" si="31"/>
        <v>0</v>
      </c>
      <c r="G40" s="28">
        <v>0</v>
      </c>
      <c r="H40" s="28"/>
      <c r="I40" s="28">
        <f t="shared" si="32"/>
        <v>0</v>
      </c>
      <c r="J40" s="28">
        <v>0</v>
      </c>
      <c r="K40" s="28">
        <v>0</v>
      </c>
      <c r="L40" s="28">
        <f t="shared" si="33"/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f>SUM(M40:T40)</f>
        <v>0</v>
      </c>
      <c r="V40" s="28">
        <f>F40+I40+L40+U40</f>
        <v>0</v>
      </c>
      <c r="Y40" s="26">
        <f t="shared" si="26"/>
        <v>0</v>
      </c>
      <c r="Z40" s="26">
        <f t="shared" si="27"/>
        <v>0</v>
      </c>
      <c r="AA40" s="26">
        <f t="shared" si="28"/>
        <v>0</v>
      </c>
      <c r="AB40" s="26">
        <f t="shared" si="29"/>
        <v>0</v>
      </c>
      <c r="AD40" s="26">
        <f>SUM(Y40:AC40)</f>
        <v>0</v>
      </c>
    </row>
    <row r="41" spans="1:30" x14ac:dyDescent="0.2">
      <c r="A41" s="7"/>
      <c r="B41" s="8"/>
      <c r="C41" s="6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Y41" s="26">
        <f t="shared" si="26"/>
        <v>0</v>
      </c>
      <c r="Z41" s="26">
        <f t="shared" si="27"/>
        <v>0</v>
      </c>
      <c r="AA41" s="26">
        <f t="shared" si="28"/>
        <v>0</v>
      </c>
      <c r="AB41" s="26">
        <f t="shared" si="29"/>
        <v>0</v>
      </c>
    </row>
    <row r="42" spans="1:30" x14ac:dyDescent="0.2">
      <c r="A42" s="9" t="s">
        <v>21</v>
      </c>
      <c r="B42" s="5"/>
      <c r="C42" s="6"/>
      <c r="D42" s="28">
        <v>0</v>
      </c>
      <c r="E42" s="28"/>
      <c r="F42" s="28">
        <f>F43+F44</f>
        <v>0</v>
      </c>
      <c r="G42" s="28">
        <v>0</v>
      </c>
      <c r="H42" s="28"/>
      <c r="I42" s="28">
        <f>I43+I44</f>
        <v>0</v>
      </c>
      <c r="J42" s="28">
        <v>0</v>
      </c>
      <c r="K42" s="28">
        <v>0</v>
      </c>
      <c r="L42" s="28">
        <f>L43+L44</f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f>U43+U44</f>
        <v>0</v>
      </c>
      <c r="V42" s="28">
        <f>+V43+V44</f>
        <v>0</v>
      </c>
      <c r="Y42" s="26">
        <f t="shared" si="26"/>
        <v>0</v>
      </c>
      <c r="Z42" s="26">
        <f t="shared" si="27"/>
        <v>0</v>
      </c>
      <c r="AA42" s="26">
        <f t="shared" si="28"/>
        <v>0</v>
      </c>
      <c r="AB42" s="26">
        <f t="shared" si="29"/>
        <v>0</v>
      </c>
      <c r="AD42" s="26">
        <f>+AD43+AD44</f>
        <v>0</v>
      </c>
    </row>
    <row r="43" spans="1:30" x14ac:dyDescent="0.2">
      <c r="A43" s="9" t="s">
        <v>12</v>
      </c>
      <c r="B43" s="5"/>
      <c r="C43" s="6"/>
      <c r="D43" s="28">
        <v>0</v>
      </c>
      <c r="E43" s="28"/>
      <c r="F43" s="28">
        <f t="shared" ref="F43:F44" si="34">SUM(D43:E43)</f>
        <v>0</v>
      </c>
      <c r="G43" s="28">
        <v>0</v>
      </c>
      <c r="H43" s="28"/>
      <c r="I43" s="28">
        <f t="shared" ref="I43:I44" si="35">SUM(G43:H43)</f>
        <v>0</v>
      </c>
      <c r="J43" s="28">
        <v>0</v>
      </c>
      <c r="K43" s="28">
        <v>0</v>
      </c>
      <c r="L43" s="28">
        <f t="shared" ref="L43:L44" si="36">SUM(J43:K43)</f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f>SUM(M43:T43)</f>
        <v>0</v>
      </c>
      <c r="V43" s="28">
        <f>F43+I43+L43+U43</f>
        <v>0</v>
      </c>
      <c r="Y43" s="26">
        <f t="shared" si="26"/>
        <v>0</v>
      </c>
      <c r="Z43" s="26">
        <f t="shared" si="27"/>
        <v>0</v>
      </c>
      <c r="AA43" s="26">
        <f t="shared" si="28"/>
        <v>0</v>
      </c>
      <c r="AB43" s="26">
        <f t="shared" si="29"/>
        <v>0</v>
      </c>
      <c r="AD43" s="26">
        <f>SUM(Y43:AC43)</f>
        <v>0</v>
      </c>
    </row>
    <row r="44" spans="1:30" x14ac:dyDescent="0.2">
      <c r="A44" s="9" t="s">
        <v>13</v>
      </c>
      <c r="B44" s="5"/>
      <c r="C44" s="6"/>
      <c r="D44" s="28">
        <v>0</v>
      </c>
      <c r="E44" s="28"/>
      <c r="F44" s="28">
        <f t="shared" si="34"/>
        <v>0</v>
      </c>
      <c r="G44" s="28">
        <v>0</v>
      </c>
      <c r="H44" s="28"/>
      <c r="I44" s="28">
        <f t="shared" si="35"/>
        <v>0</v>
      </c>
      <c r="J44" s="28">
        <v>0</v>
      </c>
      <c r="K44" s="28">
        <v>0</v>
      </c>
      <c r="L44" s="28">
        <f t="shared" si="36"/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f>SUM(M44:T44)</f>
        <v>0</v>
      </c>
      <c r="V44" s="28">
        <f>F44+I44+L44+U44</f>
        <v>0</v>
      </c>
      <c r="Y44" s="26">
        <f t="shared" si="26"/>
        <v>0</v>
      </c>
      <c r="Z44" s="26">
        <f t="shared" si="27"/>
        <v>0</v>
      </c>
      <c r="AA44" s="26">
        <f t="shared" si="28"/>
        <v>0</v>
      </c>
      <c r="AB44" s="26">
        <f t="shared" si="29"/>
        <v>0</v>
      </c>
      <c r="AD44" s="26">
        <f>SUM(Y44:AC44)</f>
        <v>0</v>
      </c>
    </row>
    <row r="45" spans="1:30" x14ac:dyDescent="0.2">
      <c r="A45" s="9"/>
      <c r="B45" s="5"/>
      <c r="C45" s="6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pans="1:30" x14ac:dyDescent="0.2">
      <c r="A46" s="9" t="s">
        <v>22</v>
      </c>
      <c r="B46" s="5"/>
      <c r="C46" s="6"/>
      <c r="D46" s="28">
        <v>519.13333333353512</v>
      </c>
      <c r="E46" s="28"/>
      <c r="F46" s="28">
        <f>F47+F48</f>
        <v>519.13333333353512</v>
      </c>
      <c r="G46" s="28">
        <v>10.466666666558012</v>
      </c>
      <c r="H46" s="28"/>
      <c r="I46" s="28">
        <f>I47+I48</f>
        <v>10.466666666558012</v>
      </c>
      <c r="J46" s="28">
        <v>121.35000000009313</v>
      </c>
      <c r="K46" s="28">
        <v>733.94999999995343</v>
      </c>
      <c r="L46" s="28">
        <f>L47+L48</f>
        <v>855.30000000004657</v>
      </c>
      <c r="M46" s="28">
        <v>340.98333333339542</v>
      </c>
      <c r="N46" s="28">
        <v>140</v>
      </c>
      <c r="O46" s="28">
        <v>4457.6666666667443</v>
      </c>
      <c r="P46" s="28">
        <v>935.33333333325572</v>
      </c>
      <c r="Q46" s="28">
        <v>591.56666666665114</v>
      </c>
      <c r="R46" s="28">
        <v>1849.1499999999069</v>
      </c>
      <c r="S46" s="28">
        <v>96.466666666558012</v>
      </c>
      <c r="T46" s="28">
        <v>23</v>
      </c>
      <c r="U46" s="28">
        <f>U47+U48</f>
        <v>8434.1666666665114</v>
      </c>
      <c r="V46" s="28">
        <f>+V47+V48</f>
        <v>9819.0666666666511</v>
      </c>
      <c r="Y46" s="26">
        <f>F46</f>
        <v>519.13333333353512</v>
      </c>
      <c r="Z46" s="26">
        <f>I46</f>
        <v>10.466666666558012</v>
      </c>
      <c r="AA46" s="26">
        <f>L46</f>
        <v>855.30000000004657</v>
      </c>
      <c r="AB46" s="26">
        <f t="shared" si="29"/>
        <v>8434.1666666665114</v>
      </c>
      <c r="AD46" s="26">
        <f t="shared" ref="AD46" si="37">+AD47+AD48</f>
        <v>9819.0666666666511</v>
      </c>
    </row>
    <row r="47" spans="1:30" x14ac:dyDescent="0.2">
      <c r="A47" s="9" t="s">
        <v>12</v>
      </c>
      <c r="B47" s="5"/>
      <c r="C47" s="6"/>
      <c r="D47" s="28">
        <v>423.23333333339542</v>
      </c>
      <c r="E47" s="28"/>
      <c r="F47" s="28">
        <f t="shared" ref="F47:F48" si="38">SUM(D47:E47)</f>
        <v>423.23333333339542</v>
      </c>
      <c r="G47" s="28">
        <v>0</v>
      </c>
      <c r="H47" s="28"/>
      <c r="I47" s="28">
        <f t="shared" ref="I47:I48" si="39">SUM(G47:H47)</f>
        <v>0</v>
      </c>
      <c r="J47" s="28">
        <v>121.35000000009313</v>
      </c>
      <c r="K47" s="28">
        <v>733.94999999995343</v>
      </c>
      <c r="L47" s="28">
        <f t="shared" ref="L47:L48" si="40">SUM(J47:K47)</f>
        <v>855.30000000004657</v>
      </c>
      <c r="M47" s="28">
        <v>82.333333333255723</v>
      </c>
      <c r="N47" s="28">
        <v>140</v>
      </c>
      <c r="O47" s="28">
        <v>4053</v>
      </c>
      <c r="P47" s="28">
        <v>935.33333333325572</v>
      </c>
      <c r="Q47" s="28">
        <v>591.56666666665114</v>
      </c>
      <c r="R47" s="28">
        <v>1417.6333333333023</v>
      </c>
      <c r="S47" s="28">
        <v>96.466666666558012</v>
      </c>
      <c r="T47" s="28">
        <v>23</v>
      </c>
      <c r="U47" s="28">
        <f>SUM(M47:T47)</f>
        <v>7339.3333333330229</v>
      </c>
      <c r="V47" s="28">
        <f>F47+I47+L47+U47</f>
        <v>8617.8666666664649</v>
      </c>
      <c r="Y47" s="26">
        <f>F47</f>
        <v>423.23333333339542</v>
      </c>
      <c r="Z47" s="26">
        <f>I47</f>
        <v>0</v>
      </c>
      <c r="AA47" s="26">
        <f>L47</f>
        <v>855.30000000004657</v>
      </c>
      <c r="AB47" s="26">
        <f t="shared" si="29"/>
        <v>7339.3333333330229</v>
      </c>
      <c r="AD47" s="26">
        <f>SUM(Y47:AC47)</f>
        <v>8617.8666666664649</v>
      </c>
    </row>
    <row r="48" spans="1:30" x14ac:dyDescent="0.2">
      <c r="A48" s="9" t="s">
        <v>13</v>
      </c>
      <c r="B48" s="5"/>
      <c r="C48" s="6"/>
      <c r="D48" s="28">
        <v>95.900000000139698</v>
      </c>
      <c r="E48" s="28"/>
      <c r="F48" s="28">
        <f t="shared" si="38"/>
        <v>95.900000000139698</v>
      </c>
      <c r="G48" s="28">
        <v>10.466666666558012</v>
      </c>
      <c r="H48" s="28"/>
      <c r="I48" s="28">
        <f t="shared" si="39"/>
        <v>10.466666666558012</v>
      </c>
      <c r="J48" s="28">
        <v>0</v>
      </c>
      <c r="K48" s="28">
        <v>0</v>
      </c>
      <c r="L48" s="28">
        <f t="shared" si="40"/>
        <v>0</v>
      </c>
      <c r="M48" s="28">
        <v>258.6500000001397</v>
      </c>
      <c r="N48" s="28">
        <v>0</v>
      </c>
      <c r="O48" s="28">
        <v>404.66666666674428</v>
      </c>
      <c r="P48" s="28">
        <v>0</v>
      </c>
      <c r="Q48" s="28">
        <v>0</v>
      </c>
      <c r="R48" s="28">
        <v>431.51666666660458</v>
      </c>
      <c r="S48" s="28">
        <v>0</v>
      </c>
      <c r="T48" s="28">
        <v>0</v>
      </c>
      <c r="U48" s="28">
        <f>SUM(M48:T48)</f>
        <v>1094.8333333334886</v>
      </c>
      <c r="V48" s="28">
        <f>F48+I48+L48+U48</f>
        <v>1201.2000000001863</v>
      </c>
      <c r="Y48" s="26">
        <f>F48</f>
        <v>95.900000000139698</v>
      </c>
      <c r="Z48" s="26">
        <f>I48</f>
        <v>10.466666666558012</v>
      </c>
      <c r="AA48" s="26">
        <f>L48</f>
        <v>0</v>
      </c>
      <c r="AB48" s="26">
        <f t="shared" si="29"/>
        <v>1094.8333333334886</v>
      </c>
      <c r="AD48" s="26">
        <f>SUM(Y48:AC48)</f>
        <v>1201.2000000001863</v>
      </c>
    </row>
    <row r="49" spans="1:30" x14ac:dyDescent="0.2">
      <c r="A49" s="7"/>
      <c r="B49" s="8"/>
      <c r="C49" s="6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pans="1:30" x14ac:dyDescent="0.2">
      <c r="A50" s="9" t="s">
        <v>23</v>
      </c>
      <c r="B50" s="5"/>
      <c r="C50" s="6"/>
      <c r="D50" s="28">
        <v>519.13333333353512</v>
      </c>
      <c r="E50" s="28"/>
      <c r="F50" s="28">
        <f>F51+F52</f>
        <v>519.13333333353512</v>
      </c>
      <c r="G50" s="28">
        <v>10.466666666558012</v>
      </c>
      <c r="H50" s="28"/>
      <c r="I50" s="28">
        <f>I51+I52</f>
        <v>10.466666666558012</v>
      </c>
      <c r="J50" s="28">
        <v>121.35000000009313</v>
      </c>
      <c r="K50" s="28">
        <v>733.94999999995343</v>
      </c>
      <c r="L50" s="28">
        <f>L51+L52</f>
        <v>855.30000000004657</v>
      </c>
      <c r="M50" s="28">
        <v>340.98333333339542</v>
      </c>
      <c r="N50" s="28">
        <v>140</v>
      </c>
      <c r="O50" s="28">
        <v>4457.6666666667443</v>
      </c>
      <c r="P50" s="28">
        <v>935.33333333325572</v>
      </c>
      <c r="Q50" s="28">
        <v>591.56666666665114</v>
      </c>
      <c r="R50" s="28">
        <v>1849.1499999999069</v>
      </c>
      <c r="S50" s="28">
        <v>96.466666666558012</v>
      </c>
      <c r="T50" s="28">
        <v>23</v>
      </c>
      <c r="U50" s="28">
        <f>U51+U52</f>
        <v>8434.1666666665114</v>
      </c>
      <c r="V50" s="28">
        <f>+V51+V52</f>
        <v>9819.0666666666511</v>
      </c>
      <c r="Y50" s="26">
        <f>F50</f>
        <v>519.13333333353512</v>
      </c>
      <c r="Z50" s="26">
        <f>I50</f>
        <v>10.466666666558012</v>
      </c>
      <c r="AA50" s="26">
        <f>L50</f>
        <v>855.30000000004657</v>
      </c>
      <c r="AB50" s="26">
        <f t="shared" si="29"/>
        <v>8434.1666666665114</v>
      </c>
      <c r="AD50" s="26">
        <f>+AD51+AD52</f>
        <v>9819.0666666666511</v>
      </c>
    </row>
    <row r="51" spans="1:30" x14ac:dyDescent="0.2">
      <c r="A51" s="9" t="s">
        <v>12</v>
      </c>
      <c r="B51" s="5"/>
      <c r="C51" s="6"/>
      <c r="D51" s="28">
        <v>423.23333333339542</v>
      </c>
      <c r="E51" s="28"/>
      <c r="F51" s="28">
        <f t="shared" ref="F51:F52" si="41">SUM(D51:E51)</f>
        <v>423.23333333339542</v>
      </c>
      <c r="G51" s="28">
        <v>0</v>
      </c>
      <c r="H51" s="28"/>
      <c r="I51" s="28">
        <f t="shared" ref="I51:I52" si="42">SUM(G51:H51)</f>
        <v>0</v>
      </c>
      <c r="J51" s="28">
        <v>121.35000000009313</v>
      </c>
      <c r="K51" s="28">
        <v>733.94999999995343</v>
      </c>
      <c r="L51" s="28">
        <f t="shared" ref="L51:L52" si="43">SUM(J51:K51)</f>
        <v>855.30000000004657</v>
      </c>
      <c r="M51" s="28">
        <v>82.333333333255723</v>
      </c>
      <c r="N51" s="28">
        <v>140</v>
      </c>
      <c r="O51" s="28">
        <v>4053</v>
      </c>
      <c r="P51" s="28">
        <v>935.33333333325572</v>
      </c>
      <c r="Q51" s="28">
        <v>591.56666666665114</v>
      </c>
      <c r="R51" s="28">
        <v>1417.6333333333023</v>
      </c>
      <c r="S51" s="28">
        <v>96.466666666558012</v>
      </c>
      <c r="T51" s="28">
        <v>23</v>
      </c>
      <c r="U51" s="28">
        <f>SUM(M51:T51)</f>
        <v>7339.3333333330229</v>
      </c>
      <c r="V51" s="28">
        <f>F51+I51+L51+U51</f>
        <v>8617.8666666664649</v>
      </c>
      <c r="Y51" s="26">
        <f>F51</f>
        <v>423.23333333339542</v>
      </c>
      <c r="Z51" s="26">
        <f>I51</f>
        <v>0</v>
      </c>
      <c r="AA51" s="26">
        <f>L51</f>
        <v>855.30000000004657</v>
      </c>
      <c r="AB51" s="26">
        <f t="shared" si="29"/>
        <v>7339.3333333330229</v>
      </c>
      <c r="AD51" s="26">
        <f>SUM(Y51:AC51)</f>
        <v>8617.8666666664649</v>
      </c>
    </row>
    <row r="52" spans="1:30" x14ac:dyDescent="0.2">
      <c r="A52" s="9" t="s">
        <v>13</v>
      </c>
      <c r="B52" s="5"/>
      <c r="C52" s="6"/>
      <c r="D52" s="28">
        <v>95.900000000139698</v>
      </c>
      <c r="E52" s="28"/>
      <c r="F52" s="28">
        <f t="shared" si="41"/>
        <v>95.900000000139698</v>
      </c>
      <c r="G52" s="28">
        <v>10.466666666558012</v>
      </c>
      <c r="H52" s="28"/>
      <c r="I52" s="28">
        <f t="shared" si="42"/>
        <v>10.466666666558012</v>
      </c>
      <c r="J52" s="28">
        <v>0</v>
      </c>
      <c r="K52" s="28">
        <v>0</v>
      </c>
      <c r="L52" s="28">
        <f t="shared" si="43"/>
        <v>0</v>
      </c>
      <c r="M52" s="28">
        <v>258.6500000001397</v>
      </c>
      <c r="N52" s="28">
        <v>0</v>
      </c>
      <c r="O52" s="28">
        <v>404.66666666674428</v>
      </c>
      <c r="P52" s="28">
        <v>0</v>
      </c>
      <c r="Q52" s="28">
        <v>0</v>
      </c>
      <c r="R52" s="28">
        <v>431.51666666660458</v>
      </c>
      <c r="S52" s="28">
        <v>0</v>
      </c>
      <c r="T52" s="28">
        <v>0</v>
      </c>
      <c r="U52" s="28">
        <f>SUM(M52:T52)</f>
        <v>1094.8333333334886</v>
      </c>
      <c r="V52" s="28">
        <f>F52+I52+L52+U52</f>
        <v>1201.2000000001863</v>
      </c>
      <c r="Y52" s="26">
        <f>F52</f>
        <v>95.900000000139698</v>
      </c>
      <c r="Z52" s="26">
        <f>I52</f>
        <v>10.466666666558012</v>
      </c>
      <c r="AA52" s="26">
        <f>L52</f>
        <v>0</v>
      </c>
      <c r="AB52" s="26">
        <f t="shared" si="29"/>
        <v>1094.8333333334886</v>
      </c>
      <c r="AD52" s="26">
        <f>SUM(Y52:AC52)</f>
        <v>1201.2000000001863</v>
      </c>
    </row>
    <row r="53" spans="1:30" x14ac:dyDescent="0.2">
      <c r="A53" s="7"/>
      <c r="B53" s="8"/>
      <c r="C53" s="6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30" x14ac:dyDescent="0.2">
      <c r="A54" s="9" t="s">
        <v>24</v>
      </c>
      <c r="B54" s="5"/>
      <c r="C54" s="6"/>
      <c r="D54" s="28">
        <v>519.13333333353512</v>
      </c>
      <c r="E54" s="28"/>
      <c r="F54" s="28">
        <f>F55+F56</f>
        <v>519.13333333353512</v>
      </c>
      <c r="G54" s="28">
        <v>10.466666666558012</v>
      </c>
      <c r="H54" s="28"/>
      <c r="I54" s="28">
        <f>I55+I56</f>
        <v>10.466666666558012</v>
      </c>
      <c r="J54" s="28">
        <v>121.35000000009313</v>
      </c>
      <c r="K54" s="28">
        <v>733.94999999995343</v>
      </c>
      <c r="L54" s="28">
        <f>L55+L56</f>
        <v>855.30000000004657</v>
      </c>
      <c r="M54" s="28">
        <v>340.98333333339542</v>
      </c>
      <c r="N54" s="28">
        <v>140</v>
      </c>
      <c r="O54" s="28">
        <v>4457.6666666667443</v>
      </c>
      <c r="P54" s="28">
        <v>935.33333333325572</v>
      </c>
      <c r="Q54" s="28">
        <v>591.56666666665114</v>
      </c>
      <c r="R54" s="28">
        <v>1849.1499999999069</v>
      </c>
      <c r="S54" s="28">
        <v>96.466666666558012</v>
      </c>
      <c r="T54" s="28">
        <v>23</v>
      </c>
      <c r="U54" s="28">
        <f>U55+U56</f>
        <v>8434.1666666665114</v>
      </c>
      <c r="V54" s="28">
        <f>+V55+V56</f>
        <v>9819.0666666666511</v>
      </c>
      <c r="Y54" s="26">
        <f>F54</f>
        <v>519.13333333353512</v>
      </c>
      <c r="Z54" s="26">
        <f>I54</f>
        <v>10.466666666558012</v>
      </c>
      <c r="AA54" s="26">
        <f>L54</f>
        <v>855.30000000004657</v>
      </c>
      <c r="AB54" s="26">
        <f t="shared" si="29"/>
        <v>8434.1666666665114</v>
      </c>
      <c r="AD54" s="26">
        <f t="shared" ref="AD54" si="44">+AD55+AD56</f>
        <v>9819.0666666666511</v>
      </c>
    </row>
    <row r="55" spans="1:30" x14ac:dyDescent="0.2">
      <c r="A55" s="9" t="s">
        <v>12</v>
      </c>
      <c r="B55" s="5"/>
      <c r="C55" s="6"/>
      <c r="D55" s="28">
        <v>423.23333333339542</v>
      </c>
      <c r="E55" s="28"/>
      <c r="F55" s="28">
        <f t="shared" ref="F55:F56" si="45">SUM(D55:E55)</f>
        <v>423.23333333339542</v>
      </c>
      <c r="G55" s="28">
        <v>0</v>
      </c>
      <c r="H55" s="28"/>
      <c r="I55" s="28">
        <f t="shared" ref="I55:I56" si="46">SUM(G55:H55)</f>
        <v>0</v>
      </c>
      <c r="J55" s="28">
        <v>121.35000000009313</v>
      </c>
      <c r="K55" s="28">
        <v>733.94999999995343</v>
      </c>
      <c r="L55" s="28">
        <f t="shared" ref="L55:L56" si="47">SUM(J55:K55)</f>
        <v>855.30000000004657</v>
      </c>
      <c r="M55" s="28">
        <v>82.333333333255723</v>
      </c>
      <c r="N55" s="28">
        <v>140</v>
      </c>
      <c r="O55" s="28">
        <v>4053</v>
      </c>
      <c r="P55" s="28">
        <v>935.33333333325572</v>
      </c>
      <c r="Q55" s="28">
        <v>591.56666666665114</v>
      </c>
      <c r="R55" s="28">
        <v>1417.6333333333023</v>
      </c>
      <c r="S55" s="28">
        <v>96.466666666558012</v>
      </c>
      <c r="T55" s="28">
        <v>23</v>
      </c>
      <c r="U55" s="28">
        <f>SUM(M55:T55)</f>
        <v>7339.3333333330229</v>
      </c>
      <c r="V55" s="28">
        <f>F55+I55+L55+U55</f>
        <v>8617.8666666664649</v>
      </c>
      <c r="Y55" s="26">
        <f>F55</f>
        <v>423.23333333339542</v>
      </c>
      <c r="Z55" s="26">
        <f>I55</f>
        <v>0</v>
      </c>
      <c r="AA55" s="26">
        <f>L55</f>
        <v>855.30000000004657</v>
      </c>
      <c r="AB55" s="26">
        <f t="shared" si="29"/>
        <v>7339.3333333330229</v>
      </c>
      <c r="AD55" s="26">
        <f>SUM(Y55:AC55)</f>
        <v>8617.8666666664649</v>
      </c>
    </row>
    <row r="56" spans="1:30" x14ac:dyDescent="0.2">
      <c r="A56" s="9" t="s">
        <v>13</v>
      </c>
      <c r="B56" s="5"/>
      <c r="C56" s="6"/>
      <c r="D56" s="28">
        <v>95.900000000139698</v>
      </c>
      <c r="E56" s="28"/>
      <c r="F56" s="28">
        <f t="shared" si="45"/>
        <v>95.900000000139698</v>
      </c>
      <c r="G56" s="28">
        <v>10.466666666558012</v>
      </c>
      <c r="H56" s="28"/>
      <c r="I56" s="28">
        <f t="shared" si="46"/>
        <v>10.466666666558012</v>
      </c>
      <c r="J56" s="28">
        <v>0</v>
      </c>
      <c r="K56" s="28">
        <v>0</v>
      </c>
      <c r="L56" s="28">
        <f t="shared" si="47"/>
        <v>0</v>
      </c>
      <c r="M56" s="28">
        <v>258.6500000001397</v>
      </c>
      <c r="N56" s="28">
        <v>0</v>
      </c>
      <c r="O56" s="28">
        <v>404.66666666674428</v>
      </c>
      <c r="P56" s="28">
        <v>0</v>
      </c>
      <c r="Q56" s="28">
        <v>0</v>
      </c>
      <c r="R56" s="28">
        <v>431.51666666660458</v>
      </c>
      <c r="S56" s="28">
        <v>0</v>
      </c>
      <c r="T56" s="28">
        <v>0</v>
      </c>
      <c r="U56" s="28">
        <f>SUM(M56:T56)</f>
        <v>1094.8333333334886</v>
      </c>
      <c r="V56" s="28">
        <f>F56+I56+L56+U56</f>
        <v>1201.2000000001863</v>
      </c>
      <c r="Y56" s="26">
        <f>F56</f>
        <v>95.900000000139698</v>
      </c>
      <c r="Z56" s="26">
        <f>I56</f>
        <v>10.466666666558012</v>
      </c>
      <c r="AA56" s="26">
        <f>L56</f>
        <v>0</v>
      </c>
      <c r="AB56" s="26">
        <f t="shared" si="29"/>
        <v>1094.8333333334886</v>
      </c>
      <c r="AD56" s="26">
        <f>SUM(Y56:AC56)</f>
        <v>1201.2000000001863</v>
      </c>
    </row>
    <row r="57" spans="1:30" x14ac:dyDescent="0.2">
      <c r="A57" s="10"/>
      <c r="B57" s="11"/>
      <c r="C57" s="12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</row>
    <row r="58" spans="1:30" ht="15.75" x14ac:dyDescent="0.25">
      <c r="A58" s="13" t="s">
        <v>25</v>
      </c>
      <c r="B58" s="14"/>
      <c r="C58" s="15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1:30" x14ac:dyDescent="0.2">
      <c r="A59" s="7"/>
      <c r="B59" s="8"/>
      <c r="C59" s="6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30" ht="15.75" x14ac:dyDescent="0.25">
      <c r="A60" s="4" t="s">
        <v>26</v>
      </c>
      <c r="B60" s="16"/>
      <c r="C60" s="17"/>
      <c r="D60" s="28">
        <v>0</v>
      </c>
      <c r="E60" s="28"/>
      <c r="F60" s="28">
        <f>+F62+F80</f>
        <v>0</v>
      </c>
      <c r="G60" s="28">
        <v>0</v>
      </c>
      <c r="H60" s="28"/>
      <c r="I60" s="28">
        <f>+I62+I80</f>
        <v>0</v>
      </c>
      <c r="J60" s="28">
        <v>0</v>
      </c>
      <c r="K60" s="28">
        <v>680</v>
      </c>
      <c r="L60" s="28">
        <f>+L62+L80</f>
        <v>680</v>
      </c>
      <c r="M60" s="28">
        <v>1870.153</v>
      </c>
      <c r="N60" s="28">
        <v>0</v>
      </c>
      <c r="O60" s="28">
        <v>55654.269</v>
      </c>
      <c r="P60" s="28">
        <v>3793.4</v>
      </c>
      <c r="Q60" s="28">
        <v>0</v>
      </c>
      <c r="R60" s="28">
        <v>125688.02499999999</v>
      </c>
      <c r="S60" s="28">
        <v>0</v>
      </c>
      <c r="T60" s="28">
        <v>0</v>
      </c>
      <c r="U60" s="28">
        <f>+U62+U80</f>
        <v>187005.84700000001</v>
      </c>
      <c r="V60" s="28">
        <f t="shared" ref="V60" si="48">+V62+V80</f>
        <v>187685.84700000001</v>
      </c>
      <c r="Y60" s="26">
        <f>F60</f>
        <v>0</v>
      </c>
      <c r="Z60" s="26">
        <f>I60</f>
        <v>0</v>
      </c>
      <c r="AA60" s="26">
        <f>L60</f>
        <v>680</v>
      </c>
      <c r="AB60" s="26">
        <f t="shared" si="29"/>
        <v>187005.84700000001</v>
      </c>
      <c r="AD60" s="26">
        <f t="shared" ref="AD60" si="49">+AD62+AD80</f>
        <v>187685.84700000001</v>
      </c>
    </row>
    <row r="61" spans="1:30" x14ac:dyDescent="0.2">
      <c r="A61" s="7"/>
      <c r="B61" s="8"/>
      <c r="C61" s="6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spans="1:30" ht="15.75" x14ac:dyDescent="0.25">
      <c r="A62" s="4" t="s">
        <v>27</v>
      </c>
      <c r="B62" s="16"/>
      <c r="C62" s="17"/>
      <c r="D62" s="28">
        <v>0</v>
      </c>
      <c r="E62" s="28"/>
      <c r="F62" s="28">
        <f>+F64+F72</f>
        <v>0</v>
      </c>
      <c r="G62" s="28">
        <v>0</v>
      </c>
      <c r="H62" s="28"/>
      <c r="I62" s="28">
        <f>+I64+I72</f>
        <v>0</v>
      </c>
      <c r="J62" s="28">
        <v>0</v>
      </c>
      <c r="K62" s="28">
        <v>680</v>
      </c>
      <c r="L62" s="28">
        <f>+L64+L72</f>
        <v>680</v>
      </c>
      <c r="M62" s="28">
        <v>1870.153</v>
      </c>
      <c r="N62" s="28">
        <v>0</v>
      </c>
      <c r="O62" s="28">
        <v>2463.96</v>
      </c>
      <c r="P62" s="28">
        <v>3793.4</v>
      </c>
      <c r="Q62" s="28">
        <v>0</v>
      </c>
      <c r="R62" s="28">
        <v>40559.931000000004</v>
      </c>
      <c r="S62" s="28">
        <v>0</v>
      </c>
      <c r="T62" s="28">
        <v>0</v>
      </c>
      <c r="U62" s="28">
        <f>+U64+U72</f>
        <v>48687.444000000003</v>
      </c>
      <c r="V62" s="28">
        <f t="shared" ref="V62" si="50">+V64+V72</f>
        <v>49367.444000000003</v>
      </c>
      <c r="Y62" s="26">
        <f>F62</f>
        <v>0</v>
      </c>
      <c r="Z62" s="26">
        <f>I62</f>
        <v>0</v>
      </c>
      <c r="AA62" s="26">
        <f>L62</f>
        <v>680</v>
      </c>
      <c r="AB62" s="26">
        <f t="shared" si="29"/>
        <v>48687.444000000003</v>
      </c>
      <c r="AD62" s="26">
        <f t="shared" ref="AD62" si="51">+AD64+AD72</f>
        <v>49367.444000000003</v>
      </c>
    </row>
    <row r="63" spans="1:30" x14ac:dyDescent="0.2">
      <c r="A63" s="7"/>
      <c r="B63" s="8"/>
      <c r="C63" s="6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 spans="1:30" ht="15.75" x14ac:dyDescent="0.25">
      <c r="A64" s="4" t="s">
        <v>28</v>
      </c>
      <c r="B64" s="16"/>
      <c r="C64" s="17"/>
      <c r="D64" s="28">
        <v>0</v>
      </c>
      <c r="E64" s="28"/>
      <c r="F64" s="28">
        <f>SUM(F65:F70)</f>
        <v>0</v>
      </c>
      <c r="G64" s="28">
        <v>0</v>
      </c>
      <c r="H64" s="28"/>
      <c r="I64" s="28">
        <f>SUM(I65:I70)</f>
        <v>0</v>
      </c>
      <c r="J64" s="28">
        <v>0</v>
      </c>
      <c r="K64" s="28">
        <v>680</v>
      </c>
      <c r="L64" s="28">
        <f>SUM(L65:L70)</f>
        <v>680</v>
      </c>
      <c r="M64" s="28">
        <v>0</v>
      </c>
      <c r="N64" s="28">
        <v>0</v>
      </c>
      <c r="O64" s="28">
        <v>2413.96</v>
      </c>
      <c r="P64" s="28">
        <v>3793.4</v>
      </c>
      <c r="Q64" s="28">
        <v>0</v>
      </c>
      <c r="R64" s="28">
        <v>35361.236000000004</v>
      </c>
      <c r="S64" s="28">
        <v>0</v>
      </c>
      <c r="T64" s="28">
        <v>0</v>
      </c>
      <c r="U64" s="28">
        <f>SUM(U65:U70)</f>
        <v>41568.596000000005</v>
      </c>
      <c r="V64" s="28">
        <f t="shared" ref="V64" si="52">SUM(V65:V70)</f>
        <v>42248.596000000005</v>
      </c>
      <c r="Y64" s="26">
        <f t="shared" ref="Y64:Y70" si="53">F64</f>
        <v>0</v>
      </c>
      <c r="Z64" s="26">
        <f t="shared" ref="Z64:Z70" si="54">I64</f>
        <v>0</v>
      </c>
      <c r="AA64" s="26">
        <f t="shared" ref="AA64:AA70" si="55">L64</f>
        <v>680</v>
      </c>
      <c r="AB64" s="26">
        <f t="shared" si="29"/>
        <v>41568.596000000005</v>
      </c>
      <c r="AD64" s="26">
        <f t="shared" ref="AD64" si="56">SUM(AD65:AD70)</f>
        <v>42248.596000000005</v>
      </c>
    </row>
    <row r="65" spans="1:30" x14ac:dyDescent="0.2">
      <c r="A65" s="9" t="s">
        <v>29</v>
      </c>
      <c r="B65" s="5"/>
      <c r="C65" s="6"/>
      <c r="D65" s="28">
        <v>0</v>
      </c>
      <c r="E65" s="28"/>
      <c r="F65" s="28">
        <f t="shared" ref="F65:F70" si="57">SUM(D65:E65)</f>
        <v>0</v>
      </c>
      <c r="G65" s="28">
        <v>0</v>
      </c>
      <c r="H65" s="28"/>
      <c r="I65" s="28">
        <f t="shared" ref="I65:I70" si="58">SUM(G65:H65)</f>
        <v>0</v>
      </c>
      <c r="J65" s="28">
        <v>0</v>
      </c>
      <c r="K65" s="28">
        <v>0</v>
      </c>
      <c r="L65" s="28">
        <f t="shared" ref="L65:L70" si="59">SUM(J65:K65)</f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f t="shared" ref="U65:U70" si="60">SUM(M65:T65)</f>
        <v>0</v>
      </c>
      <c r="V65" s="28">
        <f t="shared" ref="V65:V70" si="61">F65+I65+L65+U65</f>
        <v>0</v>
      </c>
      <c r="Y65" s="26">
        <f t="shared" si="53"/>
        <v>0</v>
      </c>
      <c r="Z65" s="26">
        <f t="shared" si="54"/>
        <v>0</v>
      </c>
      <c r="AA65" s="26">
        <f t="shared" si="55"/>
        <v>0</v>
      </c>
      <c r="AB65" s="26">
        <f t="shared" si="29"/>
        <v>0</v>
      </c>
      <c r="AD65" s="26">
        <f>SUM(Y65:AC65)</f>
        <v>0</v>
      </c>
    </row>
    <row r="66" spans="1:30" x14ac:dyDescent="0.2">
      <c r="A66" s="9" t="s">
        <v>30</v>
      </c>
      <c r="B66" s="5"/>
      <c r="C66" s="6"/>
      <c r="D66" s="28">
        <v>0</v>
      </c>
      <c r="E66" s="28"/>
      <c r="F66" s="28">
        <f t="shared" si="57"/>
        <v>0</v>
      </c>
      <c r="G66" s="28">
        <v>0</v>
      </c>
      <c r="H66" s="28"/>
      <c r="I66" s="28">
        <f t="shared" si="58"/>
        <v>0</v>
      </c>
      <c r="J66" s="28">
        <v>0</v>
      </c>
      <c r="K66" s="28">
        <v>680</v>
      </c>
      <c r="L66" s="28">
        <f t="shared" si="59"/>
        <v>680</v>
      </c>
      <c r="M66" s="28">
        <v>0</v>
      </c>
      <c r="N66" s="28">
        <v>0</v>
      </c>
      <c r="O66" s="28">
        <v>2413.96</v>
      </c>
      <c r="P66" s="28">
        <v>0</v>
      </c>
      <c r="Q66" s="28">
        <v>0</v>
      </c>
      <c r="R66" s="28">
        <v>35361.236000000004</v>
      </c>
      <c r="S66" s="28">
        <v>0</v>
      </c>
      <c r="T66" s="28">
        <v>0</v>
      </c>
      <c r="U66" s="28">
        <f t="shared" si="60"/>
        <v>37775.196000000004</v>
      </c>
      <c r="V66" s="28">
        <f t="shared" si="61"/>
        <v>38455.196000000004</v>
      </c>
      <c r="Y66" s="26">
        <f t="shared" si="53"/>
        <v>0</v>
      </c>
      <c r="Z66" s="26">
        <f t="shared" si="54"/>
        <v>0</v>
      </c>
      <c r="AA66" s="26">
        <f t="shared" si="55"/>
        <v>680</v>
      </c>
      <c r="AB66" s="26">
        <f t="shared" si="29"/>
        <v>37775.196000000004</v>
      </c>
      <c r="AD66" s="26">
        <f t="shared" ref="AD66:AD70" si="62">SUM(Y66:AC66)</f>
        <v>38455.196000000004</v>
      </c>
    </row>
    <row r="67" spans="1:30" x14ac:dyDescent="0.2">
      <c r="A67" s="9" t="s">
        <v>31</v>
      </c>
      <c r="B67" s="5"/>
      <c r="C67" s="6"/>
      <c r="D67" s="28">
        <v>0</v>
      </c>
      <c r="E67" s="28"/>
      <c r="F67" s="28">
        <f t="shared" si="57"/>
        <v>0</v>
      </c>
      <c r="G67" s="28">
        <v>0</v>
      </c>
      <c r="H67" s="28"/>
      <c r="I67" s="28">
        <f t="shared" si="58"/>
        <v>0</v>
      </c>
      <c r="J67" s="28">
        <v>0</v>
      </c>
      <c r="K67" s="28">
        <v>0</v>
      </c>
      <c r="L67" s="28">
        <f t="shared" si="59"/>
        <v>0</v>
      </c>
      <c r="M67" s="28">
        <v>0</v>
      </c>
      <c r="N67" s="28">
        <v>0</v>
      </c>
      <c r="O67" s="28">
        <v>0</v>
      </c>
      <c r="P67" s="28">
        <v>3793.4</v>
      </c>
      <c r="Q67" s="28">
        <v>0</v>
      </c>
      <c r="R67" s="28">
        <v>0</v>
      </c>
      <c r="S67" s="28">
        <v>0</v>
      </c>
      <c r="T67" s="28">
        <v>0</v>
      </c>
      <c r="U67" s="28">
        <f t="shared" si="60"/>
        <v>3793.4</v>
      </c>
      <c r="V67" s="28">
        <f t="shared" si="61"/>
        <v>3793.4</v>
      </c>
      <c r="Y67" s="26">
        <f t="shared" si="53"/>
        <v>0</v>
      </c>
      <c r="Z67" s="26">
        <f t="shared" si="54"/>
        <v>0</v>
      </c>
      <c r="AA67" s="26">
        <f t="shared" si="55"/>
        <v>0</v>
      </c>
      <c r="AB67" s="26">
        <f t="shared" si="29"/>
        <v>3793.4</v>
      </c>
      <c r="AD67" s="26">
        <f t="shared" si="62"/>
        <v>3793.4</v>
      </c>
    </row>
    <row r="68" spans="1:30" x14ac:dyDescent="0.2">
      <c r="A68" s="9" t="s">
        <v>32</v>
      </c>
      <c r="B68" s="5"/>
      <c r="C68" s="6"/>
      <c r="D68" s="28">
        <v>0</v>
      </c>
      <c r="E68" s="28"/>
      <c r="F68" s="28">
        <f t="shared" si="57"/>
        <v>0</v>
      </c>
      <c r="G68" s="28">
        <v>0</v>
      </c>
      <c r="H68" s="28"/>
      <c r="I68" s="28">
        <f t="shared" si="58"/>
        <v>0</v>
      </c>
      <c r="J68" s="28">
        <v>0</v>
      </c>
      <c r="K68" s="28">
        <v>0</v>
      </c>
      <c r="L68" s="28">
        <f t="shared" si="59"/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f t="shared" si="60"/>
        <v>0</v>
      </c>
      <c r="V68" s="28">
        <f t="shared" si="61"/>
        <v>0</v>
      </c>
      <c r="Y68" s="26">
        <f t="shared" si="53"/>
        <v>0</v>
      </c>
      <c r="Z68" s="26">
        <f t="shared" si="54"/>
        <v>0</v>
      </c>
      <c r="AA68" s="26">
        <f t="shared" si="55"/>
        <v>0</v>
      </c>
      <c r="AB68" s="26">
        <f t="shared" si="29"/>
        <v>0</v>
      </c>
      <c r="AD68" s="26">
        <f t="shared" si="62"/>
        <v>0</v>
      </c>
    </row>
    <row r="69" spans="1:30" x14ac:dyDescent="0.2">
      <c r="A69" s="9" t="s">
        <v>33</v>
      </c>
      <c r="B69" s="5"/>
      <c r="C69" s="6"/>
      <c r="D69" s="28">
        <v>0</v>
      </c>
      <c r="E69" s="28"/>
      <c r="F69" s="28">
        <f t="shared" si="57"/>
        <v>0</v>
      </c>
      <c r="G69" s="28">
        <v>0</v>
      </c>
      <c r="H69" s="28"/>
      <c r="I69" s="28">
        <f t="shared" si="58"/>
        <v>0</v>
      </c>
      <c r="J69" s="28">
        <v>0</v>
      </c>
      <c r="K69" s="28">
        <v>0</v>
      </c>
      <c r="L69" s="28">
        <f t="shared" si="59"/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f t="shared" si="60"/>
        <v>0</v>
      </c>
      <c r="V69" s="28">
        <f t="shared" si="61"/>
        <v>0</v>
      </c>
      <c r="Y69" s="26">
        <f t="shared" si="53"/>
        <v>0</v>
      </c>
      <c r="Z69" s="26">
        <f t="shared" si="54"/>
        <v>0</v>
      </c>
      <c r="AA69" s="26">
        <f t="shared" si="55"/>
        <v>0</v>
      </c>
      <c r="AB69" s="26">
        <f t="shared" si="29"/>
        <v>0</v>
      </c>
      <c r="AD69" s="26">
        <f t="shared" si="62"/>
        <v>0</v>
      </c>
    </row>
    <row r="70" spans="1:30" x14ac:dyDescent="0.2">
      <c r="A70" s="9" t="s">
        <v>34</v>
      </c>
      <c r="B70" s="5"/>
      <c r="C70" s="6"/>
      <c r="D70" s="28">
        <v>0</v>
      </c>
      <c r="E70" s="28"/>
      <c r="F70" s="28">
        <f t="shared" si="57"/>
        <v>0</v>
      </c>
      <c r="G70" s="28">
        <v>0</v>
      </c>
      <c r="H70" s="28"/>
      <c r="I70" s="28">
        <f t="shared" si="58"/>
        <v>0</v>
      </c>
      <c r="J70" s="28">
        <v>0</v>
      </c>
      <c r="K70" s="28">
        <v>0</v>
      </c>
      <c r="L70" s="28">
        <f t="shared" si="59"/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f t="shared" si="60"/>
        <v>0</v>
      </c>
      <c r="V70" s="28">
        <f t="shared" si="61"/>
        <v>0</v>
      </c>
      <c r="Y70" s="26">
        <f t="shared" si="53"/>
        <v>0</v>
      </c>
      <c r="Z70" s="26">
        <f t="shared" si="54"/>
        <v>0</v>
      </c>
      <c r="AA70" s="26">
        <f t="shared" si="55"/>
        <v>0</v>
      </c>
      <c r="AB70" s="26">
        <f t="shared" si="29"/>
        <v>0</v>
      </c>
      <c r="AD70" s="26">
        <f t="shared" si="62"/>
        <v>0</v>
      </c>
    </row>
    <row r="71" spans="1:30" x14ac:dyDescent="0.2">
      <c r="A71" s="7"/>
      <c r="B71" s="8"/>
      <c r="C71" s="6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</row>
    <row r="72" spans="1:30" ht="15.75" x14ac:dyDescent="0.25">
      <c r="A72" s="4" t="s">
        <v>35</v>
      </c>
      <c r="B72" s="16"/>
      <c r="C72" s="17"/>
      <c r="D72" s="28">
        <v>0</v>
      </c>
      <c r="E72" s="28"/>
      <c r="F72" s="28">
        <f>SUM(F73:F78)</f>
        <v>0</v>
      </c>
      <c r="G72" s="28">
        <v>0</v>
      </c>
      <c r="H72" s="28"/>
      <c r="I72" s="28">
        <f>SUM(I73:I78)</f>
        <v>0</v>
      </c>
      <c r="J72" s="28">
        <v>0</v>
      </c>
      <c r="K72" s="28">
        <v>0</v>
      </c>
      <c r="L72" s="28">
        <f>SUM(L73:L78)</f>
        <v>0</v>
      </c>
      <c r="M72" s="28">
        <v>1870.153</v>
      </c>
      <c r="N72" s="28">
        <v>0</v>
      </c>
      <c r="O72" s="28">
        <v>50</v>
      </c>
      <c r="P72" s="28">
        <v>0</v>
      </c>
      <c r="Q72" s="28">
        <v>0</v>
      </c>
      <c r="R72" s="28">
        <v>5198.6950000000006</v>
      </c>
      <c r="S72" s="28">
        <v>0</v>
      </c>
      <c r="T72" s="28">
        <v>0</v>
      </c>
      <c r="U72" s="28">
        <f>SUM(U73:U78)</f>
        <v>7118.8480000000009</v>
      </c>
      <c r="V72" s="28">
        <f t="shared" ref="V72" si="63">SUM(V73:V78)</f>
        <v>7118.8480000000009</v>
      </c>
      <c r="Y72" s="26">
        <f t="shared" ref="Y72:Y78" si="64">F72</f>
        <v>0</v>
      </c>
      <c r="Z72" s="26">
        <f t="shared" ref="Z72:Z78" si="65">I72</f>
        <v>0</v>
      </c>
      <c r="AA72" s="26">
        <f t="shared" ref="AA72:AA78" si="66">L72</f>
        <v>0</v>
      </c>
      <c r="AB72" s="26">
        <f t="shared" si="29"/>
        <v>7118.8480000000009</v>
      </c>
      <c r="AD72" s="26">
        <f t="shared" ref="AD72" si="67">SUM(AD73:AD78)</f>
        <v>7118.8480000000009</v>
      </c>
    </row>
    <row r="73" spans="1:30" x14ac:dyDescent="0.2">
      <c r="A73" s="9" t="s">
        <v>29</v>
      </c>
      <c r="B73" s="5"/>
      <c r="C73" s="6"/>
      <c r="D73" s="28">
        <v>0</v>
      </c>
      <c r="E73" s="28"/>
      <c r="F73" s="28">
        <f t="shared" ref="F73:F78" si="68">SUM(D73:E73)</f>
        <v>0</v>
      </c>
      <c r="G73" s="28">
        <v>0</v>
      </c>
      <c r="H73" s="28"/>
      <c r="I73" s="28">
        <f t="shared" ref="I73:I78" si="69">SUM(G73:H73)</f>
        <v>0</v>
      </c>
      <c r="J73" s="28">
        <v>0</v>
      </c>
      <c r="K73" s="28">
        <v>0</v>
      </c>
      <c r="L73" s="28">
        <f t="shared" ref="L73:L78" si="70">SUM(J73:K73)</f>
        <v>0</v>
      </c>
      <c r="M73" s="28">
        <v>0</v>
      </c>
      <c r="N73" s="28">
        <v>0</v>
      </c>
      <c r="O73" s="28">
        <v>50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f t="shared" ref="U73:U78" si="71">SUM(M73:T73)</f>
        <v>50</v>
      </c>
      <c r="V73" s="28">
        <f t="shared" ref="V73:V78" si="72">F73+I73+L73+U73</f>
        <v>50</v>
      </c>
      <c r="Y73" s="26">
        <f t="shared" si="64"/>
        <v>0</v>
      </c>
      <c r="Z73" s="26">
        <f t="shared" si="65"/>
        <v>0</v>
      </c>
      <c r="AA73" s="26">
        <f t="shared" si="66"/>
        <v>0</v>
      </c>
      <c r="AB73" s="26">
        <f t="shared" si="29"/>
        <v>50</v>
      </c>
      <c r="AD73" s="26">
        <f>SUM(Y73:AC73)</f>
        <v>50</v>
      </c>
    </row>
    <row r="74" spans="1:30" x14ac:dyDescent="0.2">
      <c r="A74" s="9" t="s">
        <v>30</v>
      </c>
      <c r="B74" s="5"/>
      <c r="C74" s="6"/>
      <c r="D74" s="28">
        <v>0</v>
      </c>
      <c r="E74" s="28"/>
      <c r="F74" s="28">
        <f t="shared" si="68"/>
        <v>0</v>
      </c>
      <c r="G74" s="28">
        <v>0</v>
      </c>
      <c r="H74" s="28"/>
      <c r="I74" s="28">
        <f t="shared" si="69"/>
        <v>0</v>
      </c>
      <c r="J74" s="28">
        <v>0</v>
      </c>
      <c r="K74" s="28">
        <v>0</v>
      </c>
      <c r="L74" s="28">
        <f t="shared" si="70"/>
        <v>0</v>
      </c>
      <c r="M74" s="28">
        <v>1870.153</v>
      </c>
      <c r="N74" s="28">
        <v>0</v>
      </c>
      <c r="O74" s="28">
        <v>0</v>
      </c>
      <c r="P74" s="28">
        <v>0</v>
      </c>
      <c r="Q74" s="28">
        <v>0</v>
      </c>
      <c r="R74" s="28">
        <v>5198.6950000000006</v>
      </c>
      <c r="S74" s="28">
        <v>0</v>
      </c>
      <c r="T74" s="28">
        <v>0</v>
      </c>
      <c r="U74" s="28">
        <f t="shared" si="71"/>
        <v>7068.8480000000009</v>
      </c>
      <c r="V74" s="28">
        <f t="shared" si="72"/>
        <v>7068.8480000000009</v>
      </c>
      <c r="Y74" s="26">
        <f t="shared" si="64"/>
        <v>0</v>
      </c>
      <c r="Z74" s="26">
        <f t="shared" si="65"/>
        <v>0</v>
      </c>
      <c r="AA74" s="26">
        <f t="shared" si="66"/>
        <v>0</v>
      </c>
      <c r="AB74" s="26">
        <f t="shared" si="29"/>
        <v>7068.8480000000009</v>
      </c>
      <c r="AD74" s="26">
        <f t="shared" ref="AD74:AD78" si="73">SUM(Y74:AC74)</f>
        <v>7068.8480000000009</v>
      </c>
    </row>
    <row r="75" spans="1:30" x14ac:dyDescent="0.2">
      <c r="A75" s="9" t="s">
        <v>31</v>
      </c>
      <c r="B75" s="5"/>
      <c r="C75" s="6"/>
      <c r="D75" s="28">
        <v>0</v>
      </c>
      <c r="E75" s="28"/>
      <c r="F75" s="28">
        <f t="shared" si="68"/>
        <v>0</v>
      </c>
      <c r="G75" s="28">
        <v>0</v>
      </c>
      <c r="H75" s="28"/>
      <c r="I75" s="28">
        <f t="shared" si="69"/>
        <v>0</v>
      </c>
      <c r="J75" s="28">
        <v>0</v>
      </c>
      <c r="K75" s="28">
        <v>0</v>
      </c>
      <c r="L75" s="28">
        <f t="shared" si="70"/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f t="shared" si="71"/>
        <v>0</v>
      </c>
      <c r="V75" s="28">
        <f t="shared" si="72"/>
        <v>0</v>
      </c>
      <c r="Y75" s="26">
        <f t="shared" si="64"/>
        <v>0</v>
      </c>
      <c r="Z75" s="26">
        <f t="shared" si="65"/>
        <v>0</v>
      </c>
      <c r="AA75" s="26">
        <f t="shared" si="66"/>
        <v>0</v>
      </c>
      <c r="AB75" s="26">
        <f t="shared" si="29"/>
        <v>0</v>
      </c>
      <c r="AD75" s="26">
        <f t="shared" si="73"/>
        <v>0</v>
      </c>
    </row>
    <row r="76" spans="1:30" x14ac:dyDescent="0.2">
      <c r="A76" s="9" t="s">
        <v>36</v>
      </c>
      <c r="B76" s="5"/>
      <c r="C76" s="6"/>
      <c r="D76" s="28">
        <v>0</v>
      </c>
      <c r="E76" s="28"/>
      <c r="F76" s="28">
        <f t="shared" si="68"/>
        <v>0</v>
      </c>
      <c r="G76" s="28">
        <v>0</v>
      </c>
      <c r="H76" s="28"/>
      <c r="I76" s="28">
        <f t="shared" si="69"/>
        <v>0</v>
      </c>
      <c r="J76" s="28">
        <v>0</v>
      </c>
      <c r="K76" s="28">
        <v>0</v>
      </c>
      <c r="L76" s="28">
        <f t="shared" si="70"/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f t="shared" si="71"/>
        <v>0</v>
      </c>
      <c r="V76" s="28">
        <f t="shared" si="72"/>
        <v>0</v>
      </c>
      <c r="Y76" s="26">
        <f t="shared" si="64"/>
        <v>0</v>
      </c>
      <c r="Z76" s="26">
        <f t="shared" si="65"/>
        <v>0</v>
      </c>
      <c r="AA76" s="26">
        <f t="shared" si="66"/>
        <v>0</v>
      </c>
      <c r="AB76" s="26">
        <f t="shared" si="29"/>
        <v>0</v>
      </c>
      <c r="AD76" s="26">
        <f t="shared" si="73"/>
        <v>0</v>
      </c>
    </row>
    <row r="77" spans="1:30" x14ac:dyDescent="0.2">
      <c r="A77" s="9" t="s">
        <v>33</v>
      </c>
      <c r="B77" s="5"/>
      <c r="C77" s="6"/>
      <c r="D77" s="28">
        <v>0</v>
      </c>
      <c r="E77" s="28"/>
      <c r="F77" s="28">
        <f t="shared" si="68"/>
        <v>0</v>
      </c>
      <c r="G77" s="28">
        <v>0</v>
      </c>
      <c r="H77" s="28"/>
      <c r="I77" s="28">
        <f t="shared" si="69"/>
        <v>0</v>
      </c>
      <c r="J77" s="28">
        <v>0</v>
      </c>
      <c r="K77" s="28">
        <v>0</v>
      </c>
      <c r="L77" s="28">
        <f t="shared" si="70"/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f t="shared" si="71"/>
        <v>0</v>
      </c>
      <c r="V77" s="28">
        <f t="shared" si="72"/>
        <v>0</v>
      </c>
      <c r="Y77" s="26">
        <f t="shared" si="64"/>
        <v>0</v>
      </c>
      <c r="Z77" s="26">
        <f t="shared" si="65"/>
        <v>0</v>
      </c>
      <c r="AA77" s="26">
        <f t="shared" si="66"/>
        <v>0</v>
      </c>
      <c r="AB77" s="26">
        <f t="shared" si="29"/>
        <v>0</v>
      </c>
      <c r="AD77" s="26">
        <f t="shared" si="73"/>
        <v>0</v>
      </c>
    </row>
    <row r="78" spans="1:30" x14ac:dyDescent="0.2">
      <c r="A78" s="9" t="s">
        <v>37</v>
      </c>
      <c r="B78" s="5"/>
      <c r="C78" s="6"/>
      <c r="D78" s="28">
        <v>0</v>
      </c>
      <c r="E78" s="28"/>
      <c r="F78" s="28">
        <f t="shared" si="68"/>
        <v>0</v>
      </c>
      <c r="G78" s="28">
        <v>0</v>
      </c>
      <c r="H78" s="28"/>
      <c r="I78" s="28">
        <f t="shared" si="69"/>
        <v>0</v>
      </c>
      <c r="J78" s="28">
        <v>0</v>
      </c>
      <c r="K78" s="28">
        <v>0</v>
      </c>
      <c r="L78" s="28">
        <f t="shared" si="70"/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f t="shared" si="71"/>
        <v>0</v>
      </c>
      <c r="V78" s="28">
        <f t="shared" si="72"/>
        <v>0</v>
      </c>
      <c r="Y78" s="26">
        <f t="shared" si="64"/>
        <v>0</v>
      </c>
      <c r="Z78" s="26">
        <f t="shared" si="65"/>
        <v>0</v>
      </c>
      <c r="AA78" s="26">
        <f t="shared" si="66"/>
        <v>0</v>
      </c>
      <c r="AB78" s="26">
        <f t="shared" si="29"/>
        <v>0</v>
      </c>
      <c r="AD78" s="26">
        <f t="shared" si="73"/>
        <v>0</v>
      </c>
    </row>
    <row r="79" spans="1:30" x14ac:dyDescent="0.2">
      <c r="A79" s="9"/>
      <c r="B79" s="5"/>
      <c r="C79" s="6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spans="1:30" ht="15.75" x14ac:dyDescent="0.25">
      <c r="A80" s="18" t="s">
        <v>38</v>
      </c>
      <c r="B80" s="19"/>
      <c r="C80" s="20"/>
      <c r="D80" s="28">
        <v>0</v>
      </c>
      <c r="E80" s="28"/>
      <c r="F80" s="28">
        <f>+F82+F90</f>
        <v>0</v>
      </c>
      <c r="G80" s="28">
        <v>0</v>
      </c>
      <c r="H80" s="28"/>
      <c r="I80" s="28">
        <f>+I82+I90</f>
        <v>0</v>
      </c>
      <c r="J80" s="28">
        <v>0</v>
      </c>
      <c r="K80" s="28">
        <v>0</v>
      </c>
      <c r="L80" s="28">
        <f>+L82+L90</f>
        <v>0</v>
      </c>
      <c r="M80" s="28">
        <v>0</v>
      </c>
      <c r="N80" s="28">
        <v>0</v>
      </c>
      <c r="O80" s="28">
        <v>53190.309000000001</v>
      </c>
      <c r="P80" s="28">
        <v>0</v>
      </c>
      <c r="Q80" s="28">
        <v>0</v>
      </c>
      <c r="R80" s="28">
        <v>85128.093999999997</v>
      </c>
      <c r="S80" s="28">
        <v>0</v>
      </c>
      <c r="T80" s="28">
        <v>0</v>
      </c>
      <c r="U80" s="28">
        <f>+U82+U90</f>
        <v>138318.40299999999</v>
      </c>
      <c r="V80" s="28">
        <f t="shared" ref="V80" si="74">+V82+V90</f>
        <v>138318.40299999999</v>
      </c>
      <c r="Y80" s="26">
        <f>F80</f>
        <v>0</v>
      </c>
      <c r="Z80" s="26">
        <f>I80</f>
        <v>0</v>
      </c>
      <c r="AA80" s="26">
        <f>L80</f>
        <v>0</v>
      </c>
      <c r="AB80" s="26">
        <f t="shared" si="29"/>
        <v>138318.40299999999</v>
      </c>
      <c r="AD80" s="26">
        <f t="shared" ref="AD80" si="75">+AD82+AD90</f>
        <v>138318.40299999999</v>
      </c>
    </row>
    <row r="81" spans="1:30" x14ac:dyDescent="0.2">
      <c r="A81" s="7"/>
      <c r="B81" s="8"/>
      <c r="C81" s="6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spans="1:30" ht="15.75" x14ac:dyDescent="0.25">
      <c r="A82" s="18" t="s">
        <v>39</v>
      </c>
      <c r="B82" s="19"/>
      <c r="C82" s="20"/>
      <c r="D82" s="28">
        <v>0</v>
      </c>
      <c r="E82" s="28"/>
      <c r="F82" s="28">
        <f>SUM(F83:F88)</f>
        <v>0</v>
      </c>
      <c r="G82" s="28">
        <v>0</v>
      </c>
      <c r="H82" s="28"/>
      <c r="I82" s="28">
        <f>SUM(I83:I88)</f>
        <v>0</v>
      </c>
      <c r="J82" s="28">
        <v>0</v>
      </c>
      <c r="K82" s="28">
        <v>0</v>
      </c>
      <c r="L82" s="28">
        <f>SUM(L83:L88)</f>
        <v>0</v>
      </c>
      <c r="M82" s="28">
        <v>0</v>
      </c>
      <c r="N82" s="28">
        <v>0</v>
      </c>
      <c r="O82" s="28">
        <v>53190.309000000001</v>
      </c>
      <c r="P82" s="28">
        <v>0</v>
      </c>
      <c r="Q82" s="28">
        <v>0</v>
      </c>
      <c r="R82" s="28">
        <v>85128.093999999997</v>
      </c>
      <c r="S82" s="28">
        <v>0</v>
      </c>
      <c r="T82" s="28">
        <v>0</v>
      </c>
      <c r="U82" s="28">
        <f>SUM(U83:U88)</f>
        <v>138318.40299999999</v>
      </c>
      <c r="V82" s="28">
        <f t="shared" ref="V82" si="76">SUM(V83:V88)</f>
        <v>138318.40299999999</v>
      </c>
      <c r="Y82" s="26">
        <f t="shared" ref="Y82:Y88" si="77">F82</f>
        <v>0</v>
      </c>
      <c r="Z82" s="26">
        <f t="shared" ref="Z82:Z88" si="78">I82</f>
        <v>0</v>
      </c>
      <c r="AA82" s="26">
        <f t="shared" ref="AA82:AA88" si="79">L82</f>
        <v>0</v>
      </c>
      <c r="AB82" s="26">
        <f t="shared" si="29"/>
        <v>138318.40299999999</v>
      </c>
      <c r="AD82" s="26">
        <f t="shared" ref="AD82" si="80">SUM(AD83:AD88)</f>
        <v>138318.40299999999</v>
      </c>
    </row>
    <row r="83" spans="1:30" x14ac:dyDescent="0.2">
      <c r="A83" s="9" t="s">
        <v>29</v>
      </c>
      <c r="B83" s="5"/>
      <c r="C83" s="6"/>
      <c r="D83" s="28">
        <v>0</v>
      </c>
      <c r="E83" s="28"/>
      <c r="F83" s="28">
        <f t="shared" ref="F83:F88" si="81">SUM(D83:E83)</f>
        <v>0</v>
      </c>
      <c r="G83" s="28">
        <v>0</v>
      </c>
      <c r="H83" s="28"/>
      <c r="I83" s="28">
        <f t="shared" ref="I83:I88" si="82">SUM(G83:H83)</f>
        <v>0</v>
      </c>
      <c r="J83" s="28">
        <v>0</v>
      </c>
      <c r="K83" s="28">
        <v>0</v>
      </c>
      <c r="L83" s="28">
        <f t="shared" ref="L83:L88" si="83">SUM(J83:K83)</f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f t="shared" ref="U83:U88" si="84">SUM(M83:T83)</f>
        <v>0</v>
      </c>
      <c r="V83" s="28">
        <f t="shared" ref="V83:V88" si="85">F83+I83+L83+U83</f>
        <v>0</v>
      </c>
      <c r="Y83" s="26">
        <f t="shared" si="77"/>
        <v>0</v>
      </c>
      <c r="Z83" s="26">
        <f t="shared" si="78"/>
        <v>0</v>
      </c>
      <c r="AA83" s="26">
        <f t="shared" si="79"/>
        <v>0</v>
      </c>
      <c r="AB83" s="26">
        <f t="shared" si="29"/>
        <v>0</v>
      </c>
      <c r="AD83" s="26">
        <f>SUM(Y83:AC83)</f>
        <v>0</v>
      </c>
    </row>
    <row r="84" spans="1:30" x14ac:dyDescent="0.2">
      <c r="A84" s="9" t="s">
        <v>30</v>
      </c>
      <c r="B84" s="5"/>
      <c r="C84" s="6"/>
      <c r="D84" s="28">
        <v>0</v>
      </c>
      <c r="E84" s="28"/>
      <c r="F84" s="28">
        <f t="shared" si="81"/>
        <v>0</v>
      </c>
      <c r="G84" s="28">
        <v>0</v>
      </c>
      <c r="H84" s="28"/>
      <c r="I84" s="28">
        <f t="shared" si="82"/>
        <v>0</v>
      </c>
      <c r="J84" s="28">
        <v>0</v>
      </c>
      <c r="K84" s="28">
        <v>0</v>
      </c>
      <c r="L84" s="28">
        <f t="shared" si="83"/>
        <v>0</v>
      </c>
      <c r="M84" s="28">
        <v>0</v>
      </c>
      <c r="N84" s="28">
        <v>0</v>
      </c>
      <c r="O84" s="28">
        <v>53190.309000000001</v>
      </c>
      <c r="P84" s="28">
        <v>0</v>
      </c>
      <c r="Q84" s="28">
        <v>0</v>
      </c>
      <c r="R84" s="28">
        <v>85128.093999999997</v>
      </c>
      <c r="S84" s="28">
        <v>0</v>
      </c>
      <c r="T84" s="28">
        <v>0</v>
      </c>
      <c r="U84" s="28">
        <f t="shared" si="84"/>
        <v>138318.40299999999</v>
      </c>
      <c r="V84" s="28">
        <f t="shared" si="85"/>
        <v>138318.40299999999</v>
      </c>
      <c r="Y84" s="26">
        <f t="shared" si="77"/>
        <v>0</v>
      </c>
      <c r="Z84" s="26">
        <f t="shared" si="78"/>
        <v>0</v>
      </c>
      <c r="AA84" s="26">
        <f t="shared" si="79"/>
        <v>0</v>
      </c>
      <c r="AB84" s="26">
        <f t="shared" si="29"/>
        <v>138318.40299999999</v>
      </c>
      <c r="AD84" s="26">
        <f t="shared" ref="AD84:AD88" si="86">SUM(Y84:AC84)</f>
        <v>138318.40299999999</v>
      </c>
    </row>
    <row r="85" spans="1:30" x14ac:dyDescent="0.2">
      <c r="A85" s="21" t="s">
        <v>31</v>
      </c>
      <c r="B85" s="22"/>
      <c r="C85" s="23"/>
      <c r="D85" s="28">
        <v>0</v>
      </c>
      <c r="E85" s="28"/>
      <c r="F85" s="28">
        <f t="shared" si="81"/>
        <v>0</v>
      </c>
      <c r="G85" s="28">
        <v>0</v>
      </c>
      <c r="H85" s="28"/>
      <c r="I85" s="28">
        <f t="shared" si="82"/>
        <v>0</v>
      </c>
      <c r="J85" s="28">
        <v>0</v>
      </c>
      <c r="K85" s="28">
        <v>0</v>
      </c>
      <c r="L85" s="28">
        <f t="shared" si="83"/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f t="shared" si="84"/>
        <v>0</v>
      </c>
      <c r="V85" s="28">
        <f t="shared" si="85"/>
        <v>0</v>
      </c>
      <c r="Y85" s="26">
        <f t="shared" si="77"/>
        <v>0</v>
      </c>
      <c r="Z85" s="26">
        <f t="shared" si="78"/>
        <v>0</v>
      </c>
      <c r="AA85" s="26">
        <f t="shared" si="79"/>
        <v>0</v>
      </c>
      <c r="AB85" s="26">
        <f t="shared" si="29"/>
        <v>0</v>
      </c>
      <c r="AD85" s="26">
        <f t="shared" si="86"/>
        <v>0</v>
      </c>
    </row>
    <row r="86" spans="1:30" x14ac:dyDescent="0.2">
      <c r="A86" s="9" t="s">
        <v>36</v>
      </c>
      <c r="B86" s="5"/>
      <c r="C86" s="6"/>
      <c r="D86" s="28">
        <v>0</v>
      </c>
      <c r="E86" s="28"/>
      <c r="F86" s="28">
        <f t="shared" si="81"/>
        <v>0</v>
      </c>
      <c r="G86" s="28">
        <v>0</v>
      </c>
      <c r="H86" s="28"/>
      <c r="I86" s="28">
        <f t="shared" si="82"/>
        <v>0</v>
      </c>
      <c r="J86" s="28">
        <v>0</v>
      </c>
      <c r="K86" s="28">
        <v>0</v>
      </c>
      <c r="L86" s="28">
        <f t="shared" si="83"/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f t="shared" si="84"/>
        <v>0</v>
      </c>
      <c r="V86" s="28">
        <f t="shared" si="85"/>
        <v>0</v>
      </c>
      <c r="Y86" s="26">
        <f t="shared" si="77"/>
        <v>0</v>
      </c>
      <c r="Z86" s="26">
        <f t="shared" si="78"/>
        <v>0</v>
      </c>
      <c r="AA86" s="26">
        <f t="shared" si="79"/>
        <v>0</v>
      </c>
      <c r="AB86" s="26">
        <f t="shared" si="29"/>
        <v>0</v>
      </c>
      <c r="AD86" s="26">
        <f t="shared" si="86"/>
        <v>0</v>
      </c>
    </row>
    <row r="87" spans="1:30" x14ac:dyDescent="0.2">
      <c r="A87" s="9" t="s">
        <v>33</v>
      </c>
      <c r="B87" s="5"/>
      <c r="C87" s="6"/>
      <c r="D87" s="28">
        <v>0</v>
      </c>
      <c r="E87" s="28"/>
      <c r="F87" s="28">
        <f t="shared" si="81"/>
        <v>0</v>
      </c>
      <c r="G87" s="28">
        <v>0</v>
      </c>
      <c r="H87" s="28"/>
      <c r="I87" s="28">
        <f t="shared" si="82"/>
        <v>0</v>
      </c>
      <c r="J87" s="28">
        <v>0</v>
      </c>
      <c r="K87" s="28">
        <v>0</v>
      </c>
      <c r="L87" s="28">
        <f t="shared" si="83"/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f t="shared" si="84"/>
        <v>0</v>
      </c>
      <c r="V87" s="28">
        <f t="shared" si="85"/>
        <v>0</v>
      </c>
      <c r="Y87" s="26">
        <f t="shared" si="77"/>
        <v>0</v>
      </c>
      <c r="Z87" s="26">
        <f t="shared" si="78"/>
        <v>0</v>
      </c>
      <c r="AA87" s="26">
        <f t="shared" si="79"/>
        <v>0</v>
      </c>
      <c r="AB87" s="26">
        <f t="shared" si="29"/>
        <v>0</v>
      </c>
      <c r="AD87" s="26">
        <f t="shared" si="86"/>
        <v>0</v>
      </c>
    </row>
    <row r="88" spans="1:30" x14ac:dyDescent="0.2">
      <c r="A88" s="9" t="s">
        <v>34</v>
      </c>
      <c r="B88" s="5"/>
      <c r="C88" s="6"/>
      <c r="D88" s="28">
        <v>0</v>
      </c>
      <c r="E88" s="28"/>
      <c r="F88" s="28">
        <f t="shared" si="81"/>
        <v>0</v>
      </c>
      <c r="G88" s="28">
        <v>0</v>
      </c>
      <c r="H88" s="28"/>
      <c r="I88" s="28">
        <f t="shared" si="82"/>
        <v>0</v>
      </c>
      <c r="J88" s="28">
        <v>0</v>
      </c>
      <c r="K88" s="28">
        <v>0</v>
      </c>
      <c r="L88" s="28">
        <f t="shared" si="83"/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f t="shared" si="84"/>
        <v>0</v>
      </c>
      <c r="V88" s="28">
        <f t="shared" si="85"/>
        <v>0</v>
      </c>
      <c r="Y88" s="26">
        <f t="shared" si="77"/>
        <v>0</v>
      </c>
      <c r="Z88" s="26">
        <f t="shared" si="78"/>
        <v>0</v>
      </c>
      <c r="AA88" s="26">
        <f t="shared" si="79"/>
        <v>0</v>
      </c>
      <c r="AB88" s="26">
        <f t="shared" si="29"/>
        <v>0</v>
      </c>
      <c r="AD88" s="26">
        <f t="shared" si="86"/>
        <v>0</v>
      </c>
    </row>
    <row r="89" spans="1:30" x14ac:dyDescent="0.2">
      <c r="A89" s="7"/>
      <c r="B89" s="8"/>
      <c r="C89" s="6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spans="1:30" ht="15.75" x14ac:dyDescent="0.25">
      <c r="A90" s="18" t="s">
        <v>40</v>
      </c>
      <c r="B90" s="19"/>
      <c r="C90" s="20"/>
      <c r="D90" s="28">
        <v>0</v>
      </c>
      <c r="E90" s="28"/>
      <c r="F90" s="28">
        <f>SUM(F91:F96)</f>
        <v>0</v>
      </c>
      <c r="G90" s="28">
        <v>0</v>
      </c>
      <c r="H90" s="28"/>
      <c r="I90" s="28">
        <f>SUM(I91:I96)</f>
        <v>0</v>
      </c>
      <c r="J90" s="28">
        <v>0</v>
      </c>
      <c r="K90" s="28">
        <v>0</v>
      </c>
      <c r="L90" s="28">
        <f>SUM(L91:L96)</f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f>SUM(U91:U96)</f>
        <v>0</v>
      </c>
      <c r="V90" s="28">
        <f t="shared" ref="V90" si="87">SUM(V91:V96)</f>
        <v>0</v>
      </c>
      <c r="Y90" s="26">
        <f t="shared" ref="Y90:Y96" si="88">F90</f>
        <v>0</v>
      </c>
      <c r="Z90" s="26">
        <f t="shared" ref="Z90:Z96" si="89">I90</f>
        <v>0</v>
      </c>
      <c r="AA90" s="26">
        <f t="shared" ref="AA90:AA96" si="90">L90</f>
        <v>0</v>
      </c>
      <c r="AB90" s="26">
        <f t="shared" si="29"/>
        <v>0</v>
      </c>
      <c r="AD90" s="26">
        <f t="shared" ref="AD90" si="91">SUM(AD91:AD96)</f>
        <v>0</v>
      </c>
    </row>
    <row r="91" spans="1:30" x14ac:dyDescent="0.2">
      <c r="A91" s="9" t="s">
        <v>29</v>
      </c>
      <c r="B91" s="5"/>
      <c r="C91" s="6"/>
      <c r="D91" s="28">
        <v>0</v>
      </c>
      <c r="E91" s="28"/>
      <c r="F91" s="28">
        <f t="shared" ref="F91:F96" si="92">SUM(D91:E91)</f>
        <v>0</v>
      </c>
      <c r="G91" s="28">
        <v>0</v>
      </c>
      <c r="H91" s="28"/>
      <c r="I91" s="28">
        <f t="shared" ref="I91:I96" si="93">SUM(G91:H91)</f>
        <v>0</v>
      </c>
      <c r="J91" s="28">
        <v>0</v>
      </c>
      <c r="K91" s="28">
        <v>0</v>
      </c>
      <c r="L91" s="28">
        <f t="shared" ref="L91:L96" si="94">SUM(J91:K91)</f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f t="shared" ref="U91:U96" si="95">SUM(M91:T91)</f>
        <v>0</v>
      </c>
      <c r="V91" s="28">
        <f t="shared" ref="V91:V96" si="96">F91+I91+L91+U91</f>
        <v>0</v>
      </c>
      <c r="Y91" s="26">
        <f t="shared" si="88"/>
        <v>0</v>
      </c>
      <c r="Z91" s="26">
        <f t="shared" si="89"/>
        <v>0</v>
      </c>
      <c r="AA91" s="26">
        <f t="shared" si="90"/>
        <v>0</v>
      </c>
      <c r="AB91" s="26">
        <f t="shared" si="29"/>
        <v>0</v>
      </c>
      <c r="AD91" s="26">
        <f>SUM(Y91:AC91)</f>
        <v>0</v>
      </c>
    </row>
    <row r="92" spans="1:30" x14ac:dyDescent="0.2">
      <c r="A92" s="9" t="s">
        <v>41</v>
      </c>
      <c r="B92" s="5"/>
      <c r="C92" s="6"/>
      <c r="D92" s="28">
        <v>0</v>
      </c>
      <c r="E92" s="28"/>
      <c r="F92" s="28">
        <f t="shared" si="92"/>
        <v>0</v>
      </c>
      <c r="G92" s="28">
        <v>0</v>
      </c>
      <c r="H92" s="28"/>
      <c r="I92" s="28">
        <f t="shared" si="93"/>
        <v>0</v>
      </c>
      <c r="J92" s="28">
        <v>0</v>
      </c>
      <c r="K92" s="28">
        <v>0</v>
      </c>
      <c r="L92" s="28">
        <f t="shared" si="94"/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f t="shared" si="95"/>
        <v>0</v>
      </c>
      <c r="V92" s="28">
        <f t="shared" si="96"/>
        <v>0</v>
      </c>
      <c r="Y92" s="26">
        <f t="shared" si="88"/>
        <v>0</v>
      </c>
      <c r="Z92" s="26">
        <f t="shared" si="89"/>
        <v>0</v>
      </c>
      <c r="AA92" s="26">
        <f t="shared" si="90"/>
        <v>0</v>
      </c>
      <c r="AB92" s="26">
        <f t="shared" si="29"/>
        <v>0</v>
      </c>
      <c r="AD92" s="26">
        <f t="shared" ref="AD92:AD96" si="97">SUM(Y92:AC92)</f>
        <v>0</v>
      </c>
    </row>
    <row r="93" spans="1:30" x14ac:dyDescent="0.2">
      <c r="A93" s="9" t="s">
        <v>31</v>
      </c>
      <c r="B93" s="5"/>
      <c r="C93" s="6"/>
      <c r="D93" s="28">
        <v>0</v>
      </c>
      <c r="E93" s="28"/>
      <c r="F93" s="28">
        <f t="shared" si="92"/>
        <v>0</v>
      </c>
      <c r="G93" s="28">
        <v>0</v>
      </c>
      <c r="H93" s="28"/>
      <c r="I93" s="28">
        <f t="shared" si="93"/>
        <v>0</v>
      </c>
      <c r="J93" s="28">
        <v>0</v>
      </c>
      <c r="K93" s="28">
        <v>0</v>
      </c>
      <c r="L93" s="28">
        <f t="shared" si="94"/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f t="shared" si="95"/>
        <v>0</v>
      </c>
      <c r="V93" s="28">
        <f t="shared" si="96"/>
        <v>0</v>
      </c>
      <c r="Y93" s="26">
        <f t="shared" si="88"/>
        <v>0</v>
      </c>
      <c r="Z93" s="26">
        <f t="shared" si="89"/>
        <v>0</v>
      </c>
      <c r="AA93" s="26">
        <f t="shared" si="90"/>
        <v>0</v>
      </c>
      <c r="AB93" s="26">
        <f t="shared" si="29"/>
        <v>0</v>
      </c>
      <c r="AD93" s="26">
        <f t="shared" si="97"/>
        <v>0</v>
      </c>
    </row>
    <row r="94" spans="1:30" x14ac:dyDescent="0.2">
      <c r="A94" s="9" t="s">
        <v>36</v>
      </c>
      <c r="B94" s="5"/>
      <c r="C94" s="6"/>
      <c r="D94" s="28">
        <v>0</v>
      </c>
      <c r="E94" s="28"/>
      <c r="F94" s="28">
        <f t="shared" si="92"/>
        <v>0</v>
      </c>
      <c r="G94" s="28">
        <v>0</v>
      </c>
      <c r="H94" s="28"/>
      <c r="I94" s="28">
        <f t="shared" si="93"/>
        <v>0</v>
      </c>
      <c r="J94" s="28">
        <v>0</v>
      </c>
      <c r="K94" s="28">
        <v>0</v>
      </c>
      <c r="L94" s="28">
        <f t="shared" si="94"/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f t="shared" si="95"/>
        <v>0</v>
      </c>
      <c r="V94" s="28">
        <f t="shared" si="96"/>
        <v>0</v>
      </c>
      <c r="Y94" s="26">
        <f t="shared" si="88"/>
        <v>0</v>
      </c>
      <c r="Z94" s="26">
        <f t="shared" si="89"/>
        <v>0</v>
      </c>
      <c r="AA94" s="26">
        <f t="shared" si="90"/>
        <v>0</v>
      </c>
      <c r="AB94" s="26">
        <f t="shared" si="29"/>
        <v>0</v>
      </c>
      <c r="AD94" s="26">
        <f t="shared" si="97"/>
        <v>0</v>
      </c>
    </row>
    <row r="95" spans="1:30" x14ac:dyDescent="0.2">
      <c r="A95" s="9" t="s">
        <v>42</v>
      </c>
      <c r="B95" s="5"/>
      <c r="C95" s="6"/>
      <c r="D95" s="28">
        <v>0</v>
      </c>
      <c r="E95" s="28"/>
      <c r="F95" s="28">
        <f t="shared" si="92"/>
        <v>0</v>
      </c>
      <c r="G95" s="28">
        <v>0</v>
      </c>
      <c r="H95" s="28"/>
      <c r="I95" s="28">
        <f t="shared" si="93"/>
        <v>0</v>
      </c>
      <c r="J95" s="28">
        <v>0</v>
      </c>
      <c r="K95" s="28">
        <v>0</v>
      </c>
      <c r="L95" s="28">
        <f t="shared" si="94"/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f t="shared" si="95"/>
        <v>0</v>
      </c>
      <c r="V95" s="28">
        <f t="shared" si="96"/>
        <v>0</v>
      </c>
      <c r="Y95" s="26">
        <f t="shared" si="88"/>
        <v>0</v>
      </c>
      <c r="Z95" s="26">
        <f t="shared" si="89"/>
        <v>0</v>
      </c>
      <c r="AA95" s="26">
        <f t="shared" si="90"/>
        <v>0</v>
      </c>
      <c r="AB95" s="26">
        <f t="shared" si="29"/>
        <v>0</v>
      </c>
      <c r="AD95" s="26">
        <f t="shared" si="97"/>
        <v>0</v>
      </c>
    </row>
    <row r="96" spans="1:30" x14ac:dyDescent="0.2">
      <c r="A96" s="9" t="s">
        <v>34</v>
      </c>
      <c r="B96" s="5"/>
      <c r="C96" s="6"/>
      <c r="D96" s="28">
        <v>0</v>
      </c>
      <c r="E96" s="28"/>
      <c r="F96" s="28">
        <f t="shared" si="92"/>
        <v>0</v>
      </c>
      <c r="G96" s="28">
        <v>0</v>
      </c>
      <c r="H96" s="28"/>
      <c r="I96" s="28">
        <f t="shared" si="93"/>
        <v>0</v>
      </c>
      <c r="J96" s="28">
        <v>0</v>
      </c>
      <c r="K96" s="28">
        <v>0</v>
      </c>
      <c r="L96" s="28">
        <f t="shared" si="94"/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f t="shared" si="95"/>
        <v>0</v>
      </c>
      <c r="V96" s="28">
        <f t="shared" si="96"/>
        <v>0</v>
      </c>
      <c r="Y96" s="26">
        <f t="shared" si="88"/>
        <v>0</v>
      </c>
      <c r="Z96" s="26">
        <f t="shared" si="89"/>
        <v>0</v>
      </c>
      <c r="AA96" s="26">
        <f t="shared" si="90"/>
        <v>0</v>
      </c>
      <c r="AB96" s="26">
        <f t="shared" si="29"/>
        <v>0</v>
      </c>
      <c r="AD96" s="26">
        <f t="shared" si="97"/>
        <v>0</v>
      </c>
    </row>
    <row r="97" spans="1:30" x14ac:dyDescent="0.2">
      <c r="A97" s="7"/>
      <c r="B97" s="8"/>
      <c r="C97" s="6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pans="1:30" ht="15.75" x14ac:dyDescent="0.25">
      <c r="A98" s="4" t="s">
        <v>43</v>
      </c>
      <c r="B98" s="16"/>
      <c r="C98" s="17"/>
      <c r="D98" s="28">
        <v>0</v>
      </c>
      <c r="E98" s="28"/>
      <c r="F98" s="28">
        <f>+F99+F104</f>
        <v>0</v>
      </c>
      <c r="G98" s="28">
        <v>180</v>
      </c>
      <c r="H98" s="28"/>
      <c r="I98" s="28">
        <f>+I99+I104</f>
        <v>180</v>
      </c>
      <c r="J98" s="28">
        <v>0</v>
      </c>
      <c r="K98" s="28">
        <v>0</v>
      </c>
      <c r="L98" s="28">
        <f>+L99+L104</f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f>+U99+U104</f>
        <v>0</v>
      </c>
      <c r="V98" s="28">
        <f>+V99+V104</f>
        <v>180</v>
      </c>
      <c r="Y98" s="26">
        <f>F98</f>
        <v>0</v>
      </c>
      <c r="Z98" s="26">
        <f>I98</f>
        <v>180</v>
      </c>
      <c r="AA98" s="26">
        <f>L98</f>
        <v>0</v>
      </c>
      <c r="AB98" s="26">
        <f t="shared" si="29"/>
        <v>0</v>
      </c>
      <c r="AD98" s="26">
        <f>+AD99+AD104</f>
        <v>180</v>
      </c>
    </row>
    <row r="99" spans="1:30" ht="15.75" x14ac:dyDescent="0.25">
      <c r="A99" s="4" t="s">
        <v>44</v>
      </c>
      <c r="B99" s="16" t="s">
        <v>45</v>
      </c>
      <c r="C99" s="17"/>
      <c r="D99" s="28">
        <v>0</v>
      </c>
      <c r="E99" s="28"/>
      <c r="F99" s="28">
        <f>SUM(F100:F102)</f>
        <v>0</v>
      </c>
      <c r="G99" s="28">
        <v>90</v>
      </c>
      <c r="H99" s="28"/>
      <c r="I99" s="28">
        <f>SUM(I100:I102)</f>
        <v>90</v>
      </c>
      <c r="J99" s="28">
        <v>0</v>
      </c>
      <c r="K99" s="28">
        <v>0</v>
      </c>
      <c r="L99" s="28">
        <f>SUM(L100:L102)</f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f>SUM(U100:U102)</f>
        <v>0</v>
      </c>
      <c r="V99" s="28">
        <f t="shared" ref="V99" si="98">SUM(V100:V102)</f>
        <v>90</v>
      </c>
      <c r="Y99" s="26">
        <f>F99</f>
        <v>0</v>
      </c>
      <c r="Z99" s="26">
        <f>I99</f>
        <v>90</v>
      </c>
      <c r="AA99" s="26">
        <f>L99</f>
        <v>0</v>
      </c>
      <c r="AB99" s="26">
        <f>U99</f>
        <v>0</v>
      </c>
      <c r="AD99" s="26">
        <f t="shared" ref="AD99" si="99">SUM(AD100:AD102)</f>
        <v>90</v>
      </c>
    </row>
    <row r="100" spans="1:30" x14ac:dyDescent="0.2">
      <c r="A100" s="9" t="s">
        <v>46</v>
      </c>
      <c r="B100" s="5"/>
      <c r="C100" s="6"/>
      <c r="D100" s="28">
        <v>0</v>
      </c>
      <c r="E100" s="28"/>
      <c r="F100" s="28">
        <f t="shared" ref="F100:F102" si="100">SUM(D100:E100)</f>
        <v>0</v>
      </c>
      <c r="G100" s="28">
        <v>0</v>
      </c>
      <c r="H100" s="28"/>
      <c r="I100" s="28">
        <f t="shared" ref="I100:I102" si="101">SUM(G100:H100)</f>
        <v>0</v>
      </c>
      <c r="J100" s="28">
        <v>0</v>
      </c>
      <c r="K100" s="28">
        <v>0</v>
      </c>
      <c r="L100" s="28">
        <f t="shared" ref="L100:L102" si="102">SUM(J100:K100)</f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f>SUM(M100:T100)</f>
        <v>0</v>
      </c>
      <c r="V100" s="28">
        <f>F100+I100+L100+U100</f>
        <v>0</v>
      </c>
      <c r="Y100" s="26">
        <f>F100</f>
        <v>0</v>
      </c>
      <c r="Z100" s="26">
        <f>I100</f>
        <v>0</v>
      </c>
      <c r="AA100" s="26">
        <f>L100</f>
        <v>0</v>
      </c>
      <c r="AB100" s="26">
        <f t="shared" ref="AB100:AB107" si="103">U100</f>
        <v>0</v>
      </c>
      <c r="AD100" s="26">
        <f t="shared" ref="AD100:AD102" si="104">SUM(Y100:AC100)</f>
        <v>0</v>
      </c>
    </row>
    <row r="101" spans="1:30" x14ac:dyDescent="0.2">
      <c r="A101" s="21" t="s">
        <v>47</v>
      </c>
      <c r="B101" s="22"/>
      <c r="C101" s="23"/>
      <c r="D101" s="28">
        <v>0</v>
      </c>
      <c r="E101" s="28"/>
      <c r="F101" s="28">
        <f t="shared" si="100"/>
        <v>0</v>
      </c>
      <c r="G101" s="28">
        <v>0</v>
      </c>
      <c r="H101" s="28"/>
      <c r="I101" s="28">
        <f t="shared" si="101"/>
        <v>0</v>
      </c>
      <c r="J101" s="28">
        <v>0</v>
      </c>
      <c r="K101" s="28">
        <v>0</v>
      </c>
      <c r="L101" s="28">
        <f t="shared" si="102"/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f>SUM(M101:T101)</f>
        <v>0</v>
      </c>
      <c r="V101" s="28">
        <f>F101+I101+L101+U101</f>
        <v>0</v>
      </c>
      <c r="Y101" s="26">
        <f>F101</f>
        <v>0</v>
      </c>
      <c r="Z101" s="26">
        <f>I101</f>
        <v>0</v>
      </c>
      <c r="AA101" s="26">
        <f>L101</f>
        <v>0</v>
      </c>
      <c r="AB101" s="26">
        <f t="shared" si="103"/>
        <v>0</v>
      </c>
      <c r="AD101" s="26">
        <f t="shared" si="104"/>
        <v>0</v>
      </c>
    </row>
    <row r="102" spans="1:30" x14ac:dyDescent="0.2">
      <c r="A102" s="21" t="s">
        <v>48</v>
      </c>
      <c r="B102" s="22"/>
      <c r="C102" s="23"/>
      <c r="D102" s="28">
        <v>0</v>
      </c>
      <c r="E102" s="28"/>
      <c r="F102" s="28">
        <f t="shared" si="100"/>
        <v>0</v>
      </c>
      <c r="G102" s="28">
        <v>90</v>
      </c>
      <c r="H102" s="28"/>
      <c r="I102" s="28">
        <f t="shared" si="101"/>
        <v>90</v>
      </c>
      <c r="J102" s="28">
        <v>0</v>
      </c>
      <c r="K102" s="28">
        <v>0</v>
      </c>
      <c r="L102" s="28">
        <f t="shared" si="102"/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f>SUM(M102:T102)</f>
        <v>0</v>
      </c>
      <c r="V102" s="28">
        <f>F102+I102+L102+U102</f>
        <v>90</v>
      </c>
      <c r="Y102" s="26">
        <f>F102</f>
        <v>0</v>
      </c>
      <c r="Z102" s="26">
        <f>I102</f>
        <v>90</v>
      </c>
      <c r="AA102" s="26">
        <f>L102</f>
        <v>0</v>
      </c>
      <c r="AB102" s="26">
        <f t="shared" si="103"/>
        <v>0</v>
      </c>
      <c r="AD102" s="26">
        <f t="shared" si="104"/>
        <v>90</v>
      </c>
    </row>
    <row r="103" spans="1:30" ht="15.75" x14ac:dyDescent="0.25">
      <c r="A103" s="4"/>
      <c r="B103" s="16"/>
      <c r="C103" s="17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 t="s">
        <v>58</v>
      </c>
    </row>
    <row r="104" spans="1:30" ht="15.75" x14ac:dyDescent="0.25">
      <c r="A104" s="18" t="s">
        <v>49</v>
      </c>
      <c r="B104" s="19" t="s">
        <v>50</v>
      </c>
      <c r="C104" s="20"/>
      <c r="D104" s="28">
        <v>0</v>
      </c>
      <c r="E104" s="28"/>
      <c r="F104" s="28">
        <f>SUM(F105:F107)</f>
        <v>0</v>
      </c>
      <c r="G104" s="28">
        <v>90</v>
      </c>
      <c r="H104" s="28"/>
      <c r="I104" s="28">
        <f>SUM(I105:I107)</f>
        <v>90</v>
      </c>
      <c r="J104" s="28">
        <v>0</v>
      </c>
      <c r="K104" s="28">
        <v>0</v>
      </c>
      <c r="L104" s="28">
        <f>SUM(L105:L107)</f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f>SUM(U105:U107)</f>
        <v>0</v>
      </c>
      <c r="V104" s="28">
        <f t="shared" ref="V104" si="105">SUM(V105:V107)</f>
        <v>90</v>
      </c>
      <c r="Y104" s="26">
        <f>F104</f>
        <v>0</v>
      </c>
      <c r="Z104" s="26">
        <f>I104</f>
        <v>90</v>
      </c>
      <c r="AA104" s="26">
        <f>L104</f>
        <v>0</v>
      </c>
      <c r="AB104" s="26">
        <f t="shared" si="103"/>
        <v>0</v>
      </c>
      <c r="AD104" s="26">
        <f t="shared" ref="AD104" si="106">SUM(AD105:AD107)</f>
        <v>90</v>
      </c>
    </row>
    <row r="105" spans="1:30" x14ac:dyDescent="0.2">
      <c r="A105" s="9" t="s">
        <v>46</v>
      </c>
      <c r="B105" s="5"/>
      <c r="C105" s="6"/>
      <c r="D105" s="28">
        <v>0</v>
      </c>
      <c r="E105" s="28"/>
      <c r="F105" s="28">
        <f t="shared" ref="F105:F107" si="107">SUM(D105:E105)</f>
        <v>0</v>
      </c>
      <c r="G105" s="28">
        <v>0</v>
      </c>
      <c r="H105" s="28"/>
      <c r="I105" s="28">
        <f t="shared" ref="I105:I107" si="108">SUM(G105:H105)</f>
        <v>0</v>
      </c>
      <c r="J105" s="28">
        <v>0</v>
      </c>
      <c r="K105" s="28">
        <v>0</v>
      </c>
      <c r="L105" s="28">
        <f t="shared" ref="L105:L107" si="109">SUM(J105:K105)</f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f>SUM(M105:T105)</f>
        <v>0</v>
      </c>
      <c r="V105" s="28">
        <f>F105+I105+L105+U105</f>
        <v>0</v>
      </c>
      <c r="Y105" s="26">
        <f>F105</f>
        <v>0</v>
      </c>
      <c r="Z105" s="26">
        <f>I105</f>
        <v>0</v>
      </c>
      <c r="AA105" s="26">
        <f>L105</f>
        <v>0</v>
      </c>
      <c r="AB105" s="26">
        <f t="shared" si="103"/>
        <v>0</v>
      </c>
      <c r="AD105" s="26">
        <f t="shared" ref="AD105:AD107" si="110">SUM(Y105:AC105)</f>
        <v>0</v>
      </c>
    </row>
    <row r="106" spans="1:30" x14ac:dyDescent="0.2">
      <c r="A106" s="21" t="s">
        <v>47</v>
      </c>
      <c r="B106" s="22"/>
      <c r="C106" s="23"/>
      <c r="D106" s="28">
        <v>0</v>
      </c>
      <c r="E106" s="28"/>
      <c r="F106" s="28">
        <f t="shared" si="107"/>
        <v>0</v>
      </c>
      <c r="G106" s="28">
        <v>0</v>
      </c>
      <c r="H106" s="28"/>
      <c r="I106" s="28">
        <f t="shared" si="108"/>
        <v>0</v>
      </c>
      <c r="J106" s="28">
        <v>0</v>
      </c>
      <c r="K106" s="28">
        <v>0</v>
      </c>
      <c r="L106" s="28">
        <f t="shared" si="109"/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f>SUM(M106:T106)</f>
        <v>0</v>
      </c>
      <c r="V106" s="28">
        <f>F106+I106+L106+U106</f>
        <v>0</v>
      </c>
      <c r="Y106" s="26">
        <f>F106</f>
        <v>0</v>
      </c>
      <c r="Z106" s="26">
        <f>I106</f>
        <v>0</v>
      </c>
      <c r="AA106" s="26">
        <f>L106</f>
        <v>0</v>
      </c>
      <c r="AB106" s="26">
        <f t="shared" si="103"/>
        <v>0</v>
      </c>
      <c r="AD106" s="26">
        <f t="shared" si="110"/>
        <v>0</v>
      </c>
    </row>
    <row r="107" spans="1:30" x14ac:dyDescent="0.2">
      <c r="A107" s="21" t="s">
        <v>48</v>
      </c>
      <c r="B107" s="5"/>
      <c r="C107" s="6"/>
      <c r="D107" s="28">
        <v>0</v>
      </c>
      <c r="E107" s="28"/>
      <c r="F107" s="28">
        <f t="shared" si="107"/>
        <v>0</v>
      </c>
      <c r="G107" s="28">
        <v>90</v>
      </c>
      <c r="H107" s="28"/>
      <c r="I107" s="28">
        <f t="shared" si="108"/>
        <v>90</v>
      </c>
      <c r="J107" s="28">
        <v>0</v>
      </c>
      <c r="K107" s="28">
        <v>0</v>
      </c>
      <c r="L107" s="28">
        <f t="shared" si="109"/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f>SUM(M107:T107)</f>
        <v>0</v>
      </c>
      <c r="V107" s="28">
        <f>F107+I107+L107+U107</f>
        <v>90</v>
      </c>
      <c r="Y107" s="26">
        <f>F107</f>
        <v>0</v>
      </c>
      <c r="Z107" s="26">
        <f>I107</f>
        <v>90</v>
      </c>
      <c r="AA107" s="26">
        <f>L107</f>
        <v>0</v>
      </c>
      <c r="AB107" s="26">
        <f t="shared" si="103"/>
        <v>0</v>
      </c>
      <c r="AD107" s="26">
        <f t="shared" si="110"/>
        <v>90</v>
      </c>
    </row>
    <row r="108" spans="1:30" x14ac:dyDescent="0.2">
      <c r="A108" s="24"/>
      <c r="B108" s="25"/>
      <c r="C108" s="12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</row>
  </sheetData>
  <mergeCells count="2">
    <mergeCell ref="A6:C7"/>
    <mergeCell ref="V6:V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MOC-SUMMARY</vt:lpstr>
      <vt:lpstr>MOC-berth</vt:lpstr>
      <vt:lpstr>MOC-ancho</vt:lpstr>
      <vt:lpstr>'MOC-SUMMARY'!Print_Area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M. Jacinto</dc:creator>
  <cp:keywords/>
  <dc:description/>
  <cp:lastModifiedBy>Nicole M. Jacinto</cp:lastModifiedBy>
  <cp:revision/>
  <dcterms:created xsi:type="dcterms:W3CDTF">2018-04-26T07:24:32Z</dcterms:created>
  <dcterms:modified xsi:type="dcterms:W3CDTF">2026-06-04T01:35:35Z</dcterms:modified>
  <cp:category/>
  <cp:contentStatus/>
</cp:coreProperties>
</file>