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jacinto\Desktop\PPA FILES\statistics\ASR - working file\2023 ASR\2023 ASR Volume 1\"/>
    </mc:Choice>
  </mc:AlternateContent>
  <xr:revisionPtr revIDLastSave="0" documentId="13_ncr:1_{E97177A3-59C3-4DA2-88A5-64A85CD58063}" xr6:coauthVersionLast="47" xr6:coauthVersionMax="47" xr10:uidLastSave="{00000000-0000-0000-0000-000000000000}"/>
  <bookViews>
    <workbookView xWindow="28680" yWindow="-120" windowWidth="29040" windowHeight="15720" tabRatio="599" xr2:uid="{00000000-000D-0000-FFFF-FFFF00000000}"/>
  </bookViews>
  <sheets>
    <sheet name="MOC-SUMMARY" sheetId="5" r:id="rId1"/>
    <sheet name="MOC-berth" sheetId="1" r:id="rId2"/>
    <sheet name="MOC-anch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7" i="4" l="1"/>
  <c r="AH107" i="4" s="1"/>
  <c r="K107" i="5" s="1"/>
  <c r="N107" i="4"/>
  <c r="AG107" i="4" s="1"/>
  <c r="J107" i="5" s="1"/>
  <c r="I107" i="4"/>
  <c r="AF107" i="4" s="1"/>
  <c r="I107" i="5" s="1"/>
  <c r="F107" i="4"/>
  <c r="AE107" i="4" s="1"/>
  <c r="H107" i="5" s="1"/>
  <c r="AA106" i="4"/>
  <c r="AH106" i="4" s="1"/>
  <c r="K106" i="5" s="1"/>
  <c r="N106" i="4"/>
  <c r="AG106" i="4" s="1"/>
  <c r="J106" i="5" s="1"/>
  <c r="I106" i="4"/>
  <c r="AF106" i="4" s="1"/>
  <c r="I106" i="5" s="1"/>
  <c r="F106" i="4"/>
  <c r="AE106" i="4" s="1"/>
  <c r="AA105" i="4"/>
  <c r="N105" i="4"/>
  <c r="I105" i="4"/>
  <c r="F105" i="4"/>
  <c r="AE105" i="4" s="1"/>
  <c r="H105" i="5" s="1"/>
  <c r="AA102" i="4"/>
  <c r="AH102" i="4" s="1"/>
  <c r="K102" i="5" s="1"/>
  <c r="N102" i="4"/>
  <c r="AG102" i="4" s="1"/>
  <c r="J102" i="5" s="1"/>
  <c r="I102" i="4"/>
  <c r="AF102" i="4" s="1"/>
  <c r="I102" i="5" s="1"/>
  <c r="F102" i="4"/>
  <c r="AE102" i="4" s="1"/>
  <c r="AA101" i="4"/>
  <c r="AH101" i="4" s="1"/>
  <c r="K101" i="5" s="1"/>
  <c r="N101" i="4"/>
  <c r="AG101" i="4" s="1"/>
  <c r="J101" i="5" s="1"/>
  <c r="I101" i="4"/>
  <c r="AF101" i="4" s="1"/>
  <c r="I101" i="5" s="1"/>
  <c r="F101" i="4"/>
  <c r="AE101" i="4" s="1"/>
  <c r="H101" i="5" s="1"/>
  <c r="AA100" i="4"/>
  <c r="N100" i="4"/>
  <c r="I100" i="4"/>
  <c r="AF100" i="4" s="1"/>
  <c r="I100" i="5" s="1"/>
  <c r="F100" i="4"/>
  <c r="AE100" i="4" s="1"/>
  <c r="H100" i="5" s="1"/>
  <c r="AA96" i="4"/>
  <c r="AH96" i="4" s="1"/>
  <c r="K96" i="5" s="1"/>
  <c r="N96" i="4"/>
  <c r="AG96" i="4" s="1"/>
  <c r="J96" i="5" s="1"/>
  <c r="I96" i="4"/>
  <c r="AF96" i="4" s="1"/>
  <c r="I96" i="5" s="1"/>
  <c r="F96" i="4"/>
  <c r="AE96" i="4" s="1"/>
  <c r="H96" i="5" s="1"/>
  <c r="AA95" i="4"/>
  <c r="AH95" i="4" s="1"/>
  <c r="K95" i="5" s="1"/>
  <c r="N95" i="4"/>
  <c r="AG95" i="4" s="1"/>
  <c r="J95" i="5" s="1"/>
  <c r="I95" i="4"/>
  <c r="AF95" i="4" s="1"/>
  <c r="I95" i="5" s="1"/>
  <c r="F95" i="4"/>
  <c r="AE95" i="4" s="1"/>
  <c r="H95" i="5" s="1"/>
  <c r="AA94" i="4"/>
  <c r="AH94" i="4" s="1"/>
  <c r="K94" i="5" s="1"/>
  <c r="N94" i="4"/>
  <c r="AG94" i="4" s="1"/>
  <c r="J94" i="5" s="1"/>
  <c r="I94" i="4"/>
  <c r="AF94" i="4" s="1"/>
  <c r="I94" i="5" s="1"/>
  <c r="F94" i="4"/>
  <c r="AE94" i="4" s="1"/>
  <c r="H94" i="5" s="1"/>
  <c r="AA93" i="4"/>
  <c r="AH93" i="4" s="1"/>
  <c r="K93" i="5" s="1"/>
  <c r="N93" i="4"/>
  <c r="AG93" i="4" s="1"/>
  <c r="J93" i="5" s="1"/>
  <c r="I93" i="4"/>
  <c r="AF93" i="4" s="1"/>
  <c r="I93" i="5" s="1"/>
  <c r="F93" i="4"/>
  <c r="AE93" i="4" s="1"/>
  <c r="AA92" i="4"/>
  <c r="AH92" i="4" s="1"/>
  <c r="K92" i="5" s="1"/>
  <c r="N92" i="4"/>
  <c r="AG92" i="4" s="1"/>
  <c r="J92" i="5" s="1"/>
  <c r="I92" i="4"/>
  <c r="AF92" i="4" s="1"/>
  <c r="I92" i="5" s="1"/>
  <c r="F92" i="4"/>
  <c r="AE92" i="4" s="1"/>
  <c r="H92" i="5" s="1"/>
  <c r="AA91" i="4"/>
  <c r="N91" i="4"/>
  <c r="I91" i="4"/>
  <c r="AF91" i="4" s="1"/>
  <c r="I91" i="5" s="1"/>
  <c r="F91" i="4"/>
  <c r="AE91" i="4" s="1"/>
  <c r="H91" i="5" s="1"/>
  <c r="AA88" i="4"/>
  <c r="AH88" i="4" s="1"/>
  <c r="K88" i="5" s="1"/>
  <c r="N88" i="4"/>
  <c r="AG88" i="4" s="1"/>
  <c r="J88" i="5" s="1"/>
  <c r="I88" i="4"/>
  <c r="AF88" i="4" s="1"/>
  <c r="I88" i="5" s="1"/>
  <c r="F88" i="4"/>
  <c r="AE88" i="4" s="1"/>
  <c r="H88" i="5" s="1"/>
  <c r="AA87" i="4"/>
  <c r="AH87" i="4" s="1"/>
  <c r="K87" i="5" s="1"/>
  <c r="N87" i="4"/>
  <c r="AG87" i="4" s="1"/>
  <c r="J87" i="5" s="1"/>
  <c r="I87" i="4"/>
  <c r="AF87" i="4" s="1"/>
  <c r="I87" i="5" s="1"/>
  <c r="F87" i="4"/>
  <c r="AE87" i="4" s="1"/>
  <c r="H87" i="5" s="1"/>
  <c r="AA86" i="4"/>
  <c r="AH86" i="4" s="1"/>
  <c r="K86" i="5" s="1"/>
  <c r="N86" i="4"/>
  <c r="AG86" i="4" s="1"/>
  <c r="J86" i="5" s="1"/>
  <c r="I86" i="4"/>
  <c r="AF86" i="4" s="1"/>
  <c r="I86" i="5" s="1"/>
  <c r="F86" i="4"/>
  <c r="AE86" i="4" s="1"/>
  <c r="H86" i="5" s="1"/>
  <c r="AA85" i="4"/>
  <c r="AH85" i="4" s="1"/>
  <c r="K85" i="5" s="1"/>
  <c r="N85" i="4"/>
  <c r="AG85" i="4" s="1"/>
  <c r="J85" i="5" s="1"/>
  <c r="I85" i="4"/>
  <c r="AF85" i="4" s="1"/>
  <c r="I85" i="5" s="1"/>
  <c r="F85" i="4"/>
  <c r="AE85" i="4" s="1"/>
  <c r="H85" i="5" s="1"/>
  <c r="AA84" i="4"/>
  <c r="AH84" i="4" s="1"/>
  <c r="K84" i="5" s="1"/>
  <c r="N84" i="4"/>
  <c r="AG84" i="4" s="1"/>
  <c r="J84" i="5" s="1"/>
  <c r="I84" i="4"/>
  <c r="AF84" i="4" s="1"/>
  <c r="I84" i="5" s="1"/>
  <c r="F84" i="4"/>
  <c r="AE84" i="4" s="1"/>
  <c r="H84" i="5" s="1"/>
  <c r="AA83" i="4"/>
  <c r="N83" i="4"/>
  <c r="AG83" i="4" s="1"/>
  <c r="J83" i="5" s="1"/>
  <c r="I83" i="4"/>
  <c r="F83" i="4"/>
  <c r="AE83" i="4" s="1"/>
  <c r="H83" i="5" s="1"/>
  <c r="AA78" i="4"/>
  <c r="AH78" i="4" s="1"/>
  <c r="K78" i="5" s="1"/>
  <c r="N78" i="4"/>
  <c r="AG78" i="4" s="1"/>
  <c r="J78" i="5" s="1"/>
  <c r="I78" i="4"/>
  <c r="AF78" i="4" s="1"/>
  <c r="I78" i="5" s="1"/>
  <c r="F78" i="4"/>
  <c r="AE78" i="4" s="1"/>
  <c r="H78" i="5" s="1"/>
  <c r="AA77" i="4"/>
  <c r="AH77" i="4" s="1"/>
  <c r="K77" i="5" s="1"/>
  <c r="N77" i="4"/>
  <c r="AG77" i="4" s="1"/>
  <c r="J77" i="5" s="1"/>
  <c r="I77" i="4"/>
  <c r="AF77" i="4" s="1"/>
  <c r="I77" i="5" s="1"/>
  <c r="F77" i="4"/>
  <c r="AA76" i="4"/>
  <c r="AH76" i="4" s="1"/>
  <c r="K76" i="5" s="1"/>
  <c r="N76" i="4"/>
  <c r="AG76" i="4" s="1"/>
  <c r="J76" i="5" s="1"/>
  <c r="I76" i="4"/>
  <c r="AF76" i="4" s="1"/>
  <c r="I76" i="5" s="1"/>
  <c r="F76" i="4"/>
  <c r="AE76" i="4" s="1"/>
  <c r="H76" i="5" s="1"/>
  <c r="AA75" i="4"/>
  <c r="AH75" i="4" s="1"/>
  <c r="K75" i="5" s="1"/>
  <c r="N75" i="4"/>
  <c r="AG75" i="4" s="1"/>
  <c r="J75" i="5" s="1"/>
  <c r="I75" i="4"/>
  <c r="AF75" i="4" s="1"/>
  <c r="I75" i="5" s="1"/>
  <c r="F75" i="4"/>
  <c r="AE75" i="4" s="1"/>
  <c r="AA74" i="4"/>
  <c r="N74" i="4"/>
  <c r="AG74" i="4" s="1"/>
  <c r="J74" i="5" s="1"/>
  <c r="I74" i="4"/>
  <c r="AF74" i="4" s="1"/>
  <c r="I74" i="5" s="1"/>
  <c r="F74" i="4"/>
  <c r="AE74" i="4" s="1"/>
  <c r="H74" i="5" s="1"/>
  <c r="AA73" i="4"/>
  <c r="AH73" i="4" s="1"/>
  <c r="K73" i="5" s="1"/>
  <c r="N73" i="4"/>
  <c r="I73" i="4"/>
  <c r="F73" i="4"/>
  <c r="AE73" i="4" s="1"/>
  <c r="H73" i="5" s="1"/>
  <c r="AA70" i="4"/>
  <c r="AH70" i="4" s="1"/>
  <c r="K70" i="5" s="1"/>
  <c r="N70" i="4"/>
  <c r="AG70" i="4" s="1"/>
  <c r="J70" i="5" s="1"/>
  <c r="I70" i="4"/>
  <c r="AF70" i="4" s="1"/>
  <c r="I70" i="5" s="1"/>
  <c r="F70" i="4"/>
  <c r="AE70" i="4" s="1"/>
  <c r="H70" i="5" s="1"/>
  <c r="AA69" i="4"/>
  <c r="AH69" i="4" s="1"/>
  <c r="K69" i="5" s="1"/>
  <c r="N69" i="4"/>
  <c r="AG69" i="4" s="1"/>
  <c r="J69" i="5" s="1"/>
  <c r="I69" i="4"/>
  <c r="AF69" i="4" s="1"/>
  <c r="I69" i="5" s="1"/>
  <c r="F69" i="4"/>
  <c r="AE69" i="4" s="1"/>
  <c r="H69" i="5" s="1"/>
  <c r="AA68" i="4"/>
  <c r="AH68" i="4" s="1"/>
  <c r="K68" i="5" s="1"/>
  <c r="N68" i="4"/>
  <c r="AG68" i="4" s="1"/>
  <c r="J68" i="5" s="1"/>
  <c r="I68" i="4"/>
  <c r="F68" i="4"/>
  <c r="AE68" i="4" s="1"/>
  <c r="H68" i="5" s="1"/>
  <c r="AA67" i="4"/>
  <c r="AH67" i="4" s="1"/>
  <c r="K67" i="5" s="1"/>
  <c r="N67" i="4"/>
  <c r="AG67" i="4" s="1"/>
  <c r="J67" i="5" s="1"/>
  <c r="I67" i="4"/>
  <c r="AF67" i="4" s="1"/>
  <c r="I67" i="5" s="1"/>
  <c r="F67" i="4"/>
  <c r="AE67" i="4" s="1"/>
  <c r="H67" i="5" s="1"/>
  <c r="AA66" i="4"/>
  <c r="AH66" i="4" s="1"/>
  <c r="K66" i="5" s="1"/>
  <c r="N66" i="4"/>
  <c r="AG66" i="4" s="1"/>
  <c r="J66" i="5" s="1"/>
  <c r="I66" i="4"/>
  <c r="AF66" i="4" s="1"/>
  <c r="F66" i="4"/>
  <c r="AE66" i="4" s="1"/>
  <c r="H66" i="5" s="1"/>
  <c r="AA65" i="4"/>
  <c r="AH65" i="4" s="1"/>
  <c r="K65" i="5" s="1"/>
  <c r="N65" i="4"/>
  <c r="AG65" i="4" s="1"/>
  <c r="J65" i="5" s="1"/>
  <c r="I65" i="4"/>
  <c r="AF65" i="4" s="1"/>
  <c r="I65" i="5" s="1"/>
  <c r="F65" i="4"/>
  <c r="AA56" i="4"/>
  <c r="N56" i="4"/>
  <c r="AG56" i="4" s="1"/>
  <c r="J56" i="5" s="1"/>
  <c r="I56" i="4"/>
  <c r="AF56" i="4" s="1"/>
  <c r="I56" i="5" s="1"/>
  <c r="F56" i="4"/>
  <c r="AE56" i="4" s="1"/>
  <c r="H56" i="5" s="1"/>
  <c r="AA55" i="4"/>
  <c r="AH55" i="4" s="1"/>
  <c r="K55" i="5" s="1"/>
  <c r="N55" i="4"/>
  <c r="I55" i="4"/>
  <c r="F55" i="4"/>
  <c r="AE55" i="4" s="1"/>
  <c r="H55" i="5" s="1"/>
  <c r="AA52" i="4"/>
  <c r="AH52" i="4" s="1"/>
  <c r="K52" i="5" s="1"/>
  <c r="N52" i="4"/>
  <c r="AG52" i="4" s="1"/>
  <c r="J52" i="5" s="1"/>
  <c r="I52" i="4"/>
  <c r="AF52" i="4" s="1"/>
  <c r="F52" i="4"/>
  <c r="AE52" i="4" s="1"/>
  <c r="H52" i="5" s="1"/>
  <c r="AA51" i="4"/>
  <c r="AH51" i="4" s="1"/>
  <c r="K51" i="5" s="1"/>
  <c r="N51" i="4"/>
  <c r="I51" i="4"/>
  <c r="AF51" i="4" s="1"/>
  <c r="I51" i="5" s="1"/>
  <c r="F51" i="4"/>
  <c r="AA48" i="4"/>
  <c r="AH48" i="4" s="1"/>
  <c r="K48" i="5" s="1"/>
  <c r="N48" i="4"/>
  <c r="AG48" i="4" s="1"/>
  <c r="J48" i="5" s="1"/>
  <c r="I48" i="4"/>
  <c r="AF48" i="4" s="1"/>
  <c r="I48" i="5" s="1"/>
  <c r="F48" i="4"/>
  <c r="AA47" i="4"/>
  <c r="AH47" i="4" s="1"/>
  <c r="K47" i="5" s="1"/>
  <c r="N47" i="4"/>
  <c r="AG47" i="4" s="1"/>
  <c r="J47" i="5" s="1"/>
  <c r="I47" i="4"/>
  <c r="AF47" i="4" s="1"/>
  <c r="I47" i="5" s="1"/>
  <c r="F47" i="4"/>
  <c r="AA44" i="4"/>
  <c r="AH44" i="4" s="1"/>
  <c r="K44" i="5" s="1"/>
  <c r="N44" i="4"/>
  <c r="AG44" i="4" s="1"/>
  <c r="J44" i="5" s="1"/>
  <c r="I44" i="4"/>
  <c r="AF44" i="4" s="1"/>
  <c r="I44" i="5" s="1"/>
  <c r="F44" i="4"/>
  <c r="AA43" i="4"/>
  <c r="AH43" i="4" s="1"/>
  <c r="K43" i="5" s="1"/>
  <c r="N43" i="4"/>
  <c r="AG43" i="4" s="1"/>
  <c r="J43" i="5" s="1"/>
  <c r="I43" i="4"/>
  <c r="AF43" i="4" s="1"/>
  <c r="I43" i="5" s="1"/>
  <c r="F43" i="4"/>
  <c r="AE43" i="4" s="1"/>
  <c r="AH41" i="4"/>
  <c r="AG41" i="4"/>
  <c r="AF41" i="4"/>
  <c r="AE41" i="4"/>
  <c r="AA40" i="4"/>
  <c r="AH40" i="4" s="1"/>
  <c r="K40" i="5" s="1"/>
  <c r="N40" i="4"/>
  <c r="AG40" i="4" s="1"/>
  <c r="J40" i="5" s="1"/>
  <c r="I40" i="4"/>
  <c r="AF40" i="4" s="1"/>
  <c r="I40" i="5" s="1"/>
  <c r="F40" i="4"/>
  <c r="AE40" i="4" s="1"/>
  <c r="H40" i="5" s="1"/>
  <c r="AA39" i="4"/>
  <c r="N39" i="4"/>
  <c r="AG39" i="4" s="1"/>
  <c r="J39" i="5" s="1"/>
  <c r="I39" i="4"/>
  <c r="F39" i="4"/>
  <c r="AE39" i="4" s="1"/>
  <c r="H39" i="5" s="1"/>
  <c r="AA36" i="4"/>
  <c r="AH36" i="4" s="1"/>
  <c r="K36" i="5" s="1"/>
  <c r="N36" i="4"/>
  <c r="AG36" i="4" s="1"/>
  <c r="J36" i="5" s="1"/>
  <c r="I36" i="4"/>
  <c r="AF36" i="4" s="1"/>
  <c r="I36" i="5" s="1"/>
  <c r="F36" i="4"/>
  <c r="AE36" i="4" s="1"/>
  <c r="AA35" i="4"/>
  <c r="N35" i="4"/>
  <c r="I35" i="4"/>
  <c r="AF35" i="4" s="1"/>
  <c r="I35" i="5" s="1"/>
  <c r="F35" i="4"/>
  <c r="AE35" i="4" s="1"/>
  <c r="AA32" i="4"/>
  <c r="AH32" i="4" s="1"/>
  <c r="K32" i="5" s="1"/>
  <c r="N32" i="4"/>
  <c r="AG32" i="4" s="1"/>
  <c r="J32" i="5" s="1"/>
  <c r="I32" i="4"/>
  <c r="AF32" i="4" s="1"/>
  <c r="I32" i="5" s="1"/>
  <c r="F32" i="4"/>
  <c r="AE32" i="4" s="1"/>
  <c r="H32" i="5" s="1"/>
  <c r="AA31" i="4"/>
  <c r="AH31" i="4" s="1"/>
  <c r="K31" i="5" s="1"/>
  <c r="N31" i="4"/>
  <c r="AG31" i="4" s="1"/>
  <c r="J31" i="5" s="1"/>
  <c r="I31" i="4"/>
  <c r="F31" i="4"/>
  <c r="AE31" i="4" s="1"/>
  <c r="H31" i="5" s="1"/>
  <c r="AA28" i="4"/>
  <c r="AH28" i="4" s="1"/>
  <c r="K28" i="5" s="1"/>
  <c r="N28" i="4"/>
  <c r="AG28" i="4" s="1"/>
  <c r="J28" i="5" s="1"/>
  <c r="I28" i="4"/>
  <c r="AF28" i="4" s="1"/>
  <c r="I28" i="5" s="1"/>
  <c r="F28" i="4"/>
  <c r="AE28" i="4" s="1"/>
  <c r="H28" i="5" s="1"/>
  <c r="AA27" i="4"/>
  <c r="N27" i="4"/>
  <c r="I27" i="4"/>
  <c r="AF27" i="4" s="1"/>
  <c r="I27" i="5" s="1"/>
  <c r="F27" i="4"/>
  <c r="AA24" i="4"/>
  <c r="AH24" i="4" s="1"/>
  <c r="K24" i="5" s="1"/>
  <c r="N24" i="4"/>
  <c r="AG24" i="4" s="1"/>
  <c r="J24" i="5" s="1"/>
  <c r="I24" i="4"/>
  <c r="AF24" i="4" s="1"/>
  <c r="I24" i="5" s="1"/>
  <c r="F24" i="4"/>
  <c r="AE24" i="4" s="1"/>
  <c r="H24" i="5" s="1"/>
  <c r="AA23" i="4"/>
  <c r="AH23" i="4" s="1"/>
  <c r="K23" i="5" s="1"/>
  <c r="N23" i="4"/>
  <c r="AG23" i="4" s="1"/>
  <c r="J23" i="5" s="1"/>
  <c r="I23" i="4"/>
  <c r="AF23" i="4" s="1"/>
  <c r="I23" i="5" s="1"/>
  <c r="F23" i="4"/>
  <c r="AE23" i="4" s="1"/>
  <c r="H23" i="5" s="1"/>
  <c r="AA20" i="4"/>
  <c r="AH20" i="4" s="1"/>
  <c r="K20" i="5" s="1"/>
  <c r="N20" i="4"/>
  <c r="AG20" i="4" s="1"/>
  <c r="J20" i="5" s="1"/>
  <c r="I20" i="4"/>
  <c r="AF20" i="4" s="1"/>
  <c r="I20" i="5" s="1"/>
  <c r="F20" i="4"/>
  <c r="AE20" i="4" s="1"/>
  <c r="H20" i="5" s="1"/>
  <c r="AA19" i="4"/>
  <c r="N19" i="4"/>
  <c r="I19" i="4"/>
  <c r="AF19" i="4" s="1"/>
  <c r="I19" i="5" s="1"/>
  <c r="F19" i="4"/>
  <c r="AA16" i="4"/>
  <c r="AH16" i="4" s="1"/>
  <c r="K16" i="5" s="1"/>
  <c r="N16" i="4"/>
  <c r="AG16" i="4" s="1"/>
  <c r="J16" i="5" s="1"/>
  <c r="I16" i="4"/>
  <c r="AF16" i="4" s="1"/>
  <c r="I16" i="5" s="1"/>
  <c r="F16" i="4"/>
  <c r="AE16" i="4" s="1"/>
  <c r="H16" i="5" s="1"/>
  <c r="AA15" i="4"/>
  <c r="AH15" i="4" s="1"/>
  <c r="K15" i="5" s="1"/>
  <c r="N15" i="4"/>
  <c r="AG15" i="4" s="1"/>
  <c r="J15" i="5" s="1"/>
  <c r="I15" i="4"/>
  <c r="F15" i="4"/>
  <c r="AA12" i="4"/>
  <c r="AH12" i="4" s="1"/>
  <c r="K12" i="5" s="1"/>
  <c r="N12" i="4"/>
  <c r="AG12" i="4" s="1"/>
  <c r="J12" i="5" s="1"/>
  <c r="I12" i="4"/>
  <c r="AF12" i="4" s="1"/>
  <c r="I12" i="5" s="1"/>
  <c r="F12" i="4"/>
  <c r="AE12" i="4" s="1"/>
  <c r="H12" i="5" s="1"/>
  <c r="AA11" i="4"/>
  <c r="N11" i="4"/>
  <c r="I11" i="4"/>
  <c r="AF11" i="4" s="1"/>
  <c r="I11" i="5" s="1"/>
  <c r="F11" i="4"/>
  <c r="A4" i="4"/>
  <c r="A4" i="1"/>
  <c r="AA34" i="4" l="1"/>
  <c r="AH34" i="4" s="1"/>
  <c r="K34" i="5" s="1"/>
  <c r="F10" i="4"/>
  <c r="AE10" i="4" s="1"/>
  <c r="H10" i="5" s="1"/>
  <c r="F26" i="4"/>
  <c r="AE26" i="4" s="1"/>
  <c r="H26" i="5" s="1"/>
  <c r="F50" i="4"/>
  <c r="AE50" i="4" s="1"/>
  <c r="H50" i="5" s="1"/>
  <c r="F14" i="4"/>
  <c r="AE14" i="4" s="1"/>
  <c r="H14" i="5" s="1"/>
  <c r="I34" i="4"/>
  <c r="AF34" i="4" s="1"/>
  <c r="I34" i="5" s="1"/>
  <c r="I50" i="4"/>
  <c r="AF50" i="4" s="1"/>
  <c r="I50" i="5" s="1"/>
  <c r="F30" i="4"/>
  <c r="AE30" i="4" s="1"/>
  <c r="H30" i="5" s="1"/>
  <c r="F54" i="4"/>
  <c r="AE54" i="4" s="1"/>
  <c r="H54" i="5" s="1"/>
  <c r="I54" i="4"/>
  <c r="AF54" i="4" s="1"/>
  <c r="I54" i="5" s="1"/>
  <c r="N42" i="4"/>
  <c r="AG42" i="4" s="1"/>
  <c r="J42" i="5" s="1"/>
  <c r="AA50" i="4"/>
  <c r="AH50" i="4" s="1"/>
  <c r="K50" i="5" s="1"/>
  <c r="N50" i="4"/>
  <c r="AG50" i="4" s="1"/>
  <c r="J50" i="5" s="1"/>
  <c r="F22" i="4"/>
  <c r="AE22" i="4" s="1"/>
  <c r="H22" i="5" s="1"/>
  <c r="AB31" i="4"/>
  <c r="F38" i="4"/>
  <c r="AE38" i="4" s="1"/>
  <c r="H38" i="5" s="1"/>
  <c r="AB23" i="4"/>
  <c r="AJ52" i="4"/>
  <c r="AB15" i="4"/>
  <c r="I99" i="4"/>
  <c r="AF99" i="4" s="1"/>
  <c r="I99" i="5" s="1"/>
  <c r="F72" i="4"/>
  <c r="AE72" i="4" s="1"/>
  <c r="H72" i="5" s="1"/>
  <c r="AE15" i="4"/>
  <c r="H15" i="5" s="1"/>
  <c r="I26" i="4"/>
  <c r="AF26" i="4" s="1"/>
  <c r="I26" i="5" s="1"/>
  <c r="I18" i="4"/>
  <c r="AF18" i="4" s="1"/>
  <c r="I18" i="5" s="1"/>
  <c r="I10" i="4"/>
  <c r="AF10" i="4" s="1"/>
  <c r="I10" i="5" s="1"/>
  <c r="F18" i="4"/>
  <c r="AE18" i="4" s="1"/>
  <c r="H18" i="5" s="1"/>
  <c r="N10" i="4"/>
  <c r="AG10" i="4" s="1"/>
  <c r="J10" i="5" s="1"/>
  <c r="AG11" i="4"/>
  <c r="J11" i="5" s="1"/>
  <c r="H35" i="5"/>
  <c r="N34" i="4"/>
  <c r="AG34" i="4" s="1"/>
  <c r="J34" i="5" s="1"/>
  <c r="AG35" i="4"/>
  <c r="J35" i="5" s="1"/>
  <c r="AJ75" i="4"/>
  <c r="H75" i="5"/>
  <c r="AJ36" i="4"/>
  <c r="H36" i="5"/>
  <c r="AG51" i="4"/>
  <c r="J51" i="5" s="1"/>
  <c r="I38" i="4"/>
  <c r="AF38" i="4" s="1"/>
  <c r="I38" i="5" s="1"/>
  <c r="AF39" i="4"/>
  <c r="I39" i="5" s="1"/>
  <c r="F46" i="4"/>
  <c r="AE46" i="4" s="1"/>
  <c r="H46" i="5" s="1"/>
  <c r="AE47" i="4"/>
  <c r="H47" i="5" s="1"/>
  <c r="AB77" i="4"/>
  <c r="AE77" i="4"/>
  <c r="F82" i="4"/>
  <c r="AE82" i="4" s="1"/>
  <c r="H82" i="5" s="1"/>
  <c r="N104" i="4"/>
  <c r="AG104" i="4" s="1"/>
  <c r="J104" i="5" s="1"/>
  <c r="AG105" i="4"/>
  <c r="J105" i="5" s="1"/>
  <c r="AJ102" i="4"/>
  <c r="H102" i="5"/>
  <c r="N18" i="4"/>
  <c r="AG18" i="4" s="1"/>
  <c r="J18" i="5" s="1"/>
  <c r="AG19" i="4"/>
  <c r="J19" i="5" s="1"/>
  <c r="AH39" i="4"/>
  <c r="K39" i="5" s="1"/>
  <c r="AA38" i="4"/>
  <c r="AH38" i="4" s="1"/>
  <c r="K38" i="5" s="1"/>
  <c r="AJ106" i="4"/>
  <c r="H106" i="5"/>
  <c r="AJ43" i="4"/>
  <c r="H43" i="5"/>
  <c r="AJ66" i="4"/>
  <c r="I66" i="5"/>
  <c r="N26" i="4"/>
  <c r="AG26" i="4" s="1"/>
  <c r="J26" i="5" s="1"/>
  <c r="AG27" i="4"/>
  <c r="J27" i="5" s="1"/>
  <c r="AB44" i="4"/>
  <c r="AE44" i="4"/>
  <c r="H44" i="5" s="1"/>
  <c r="AA54" i="4"/>
  <c r="AH54" i="4" s="1"/>
  <c r="K54" i="5" s="1"/>
  <c r="I90" i="4"/>
  <c r="AF90" i="4" s="1"/>
  <c r="I90" i="5" s="1"/>
  <c r="AF105" i="4"/>
  <c r="I105" i="5" s="1"/>
  <c r="I104" i="4"/>
  <c r="AF104" i="4" s="1"/>
  <c r="I104" i="5" s="1"/>
  <c r="I52" i="5"/>
  <c r="AA10" i="4"/>
  <c r="AH10" i="4" s="1"/>
  <c r="K10" i="5" s="1"/>
  <c r="AA14" i="4"/>
  <c r="AH14" i="4" s="1"/>
  <c r="K14" i="5" s="1"/>
  <c r="AB19" i="4"/>
  <c r="AA22" i="4"/>
  <c r="AH22" i="4" s="1"/>
  <c r="K22" i="5" s="1"/>
  <c r="AA26" i="4"/>
  <c r="AH26" i="4" s="1"/>
  <c r="K26" i="5" s="1"/>
  <c r="AA30" i="4"/>
  <c r="AH30" i="4" s="1"/>
  <c r="K30" i="5" s="1"/>
  <c r="AB68" i="4"/>
  <c r="AB83" i="4"/>
  <c r="AB96" i="4"/>
  <c r="N99" i="4"/>
  <c r="AG99" i="4" s="1"/>
  <c r="J99" i="5" s="1"/>
  <c r="AG100" i="4"/>
  <c r="J100" i="5" s="1"/>
  <c r="I82" i="4"/>
  <c r="AJ88" i="4"/>
  <c r="N90" i="4"/>
  <c r="AG90" i="4" s="1"/>
  <c r="J90" i="5" s="1"/>
  <c r="AJ93" i="4"/>
  <c r="AA99" i="4"/>
  <c r="AB12" i="4"/>
  <c r="I14" i="4"/>
  <c r="AF14" i="4" s="1"/>
  <c r="I14" i="5" s="1"/>
  <c r="AB20" i="4"/>
  <c r="AB28" i="4"/>
  <c r="I30" i="4"/>
  <c r="AF30" i="4" s="1"/>
  <c r="I30" i="5" s="1"/>
  <c r="AH35" i="4"/>
  <c r="K35" i="5" s="1"/>
  <c r="AA42" i="4"/>
  <c r="AH42" i="4" s="1"/>
  <c r="K42" i="5" s="1"/>
  <c r="AB48" i="4"/>
  <c r="AB75" i="4"/>
  <c r="AJ78" i="4"/>
  <c r="AB85" i="4"/>
  <c r="AA90" i="4"/>
  <c r="AH90" i="4" s="1"/>
  <c r="K90" i="5" s="1"/>
  <c r="AB101" i="4"/>
  <c r="AB106" i="4"/>
  <c r="H93" i="5"/>
  <c r="AB36" i="4"/>
  <c r="AJ70" i="4"/>
  <c r="AH83" i="4"/>
  <c r="K83" i="5" s="1"/>
  <c r="AA82" i="4"/>
  <c r="AH82" i="4" s="1"/>
  <c r="K82" i="5" s="1"/>
  <c r="AG91" i="4"/>
  <c r="J91" i="5" s="1"/>
  <c r="AB39" i="4"/>
  <c r="I42" i="4"/>
  <c r="AF42" i="4" s="1"/>
  <c r="I42" i="5" s="1"/>
  <c r="I46" i="4"/>
  <c r="AF46" i="4" s="1"/>
  <c r="I46" i="5" s="1"/>
  <c r="AB87" i="4"/>
  <c r="AB92" i="4"/>
  <c r="AA104" i="4"/>
  <c r="AH104" i="4" s="1"/>
  <c r="K104" i="5" s="1"/>
  <c r="I64" i="4"/>
  <c r="AF64" i="4" s="1"/>
  <c r="I64" i="5" s="1"/>
  <c r="AA72" i="4"/>
  <c r="AH72" i="4" s="1"/>
  <c r="K72" i="5" s="1"/>
  <c r="AB94" i="4"/>
  <c r="AJ12" i="4"/>
  <c r="AJ16" i="4"/>
  <c r="AJ20" i="4"/>
  <c r="AJ23" i="4"/>
  <c r="AJ24" i="4"/>
  <c r="AJ28" i="4"/>
  <c r="AJ32" i="4"/>
  <c r="AJ40" i="4"/>
  <c r="AB11" i="4"/>
  <c r="AH11" i="4"/>
  <c r="K11" i="5" s="1"/>
  <c r="AB16" i="4"/>
  <c r="AH19" i="4"/>
  <c r="K19" i="5" s="1"/>
  <c r="AB27" i="4"/>
  <c r="AF31" i="4"/>
  <c r="I31" i="5" s="1"/>
  <c r="AB35" i="4"/>
  <c r="AE11" i="4"/>
  <c r="AA18" i="4"/>
  <c r="AH18" i="4" s="1"/>
  <c r="K18" i="5" s="1"/>
  <c r="AE19" i="4"/>
  <c r="H19" i="5" s="1"/>
  <c r="I22" i="4"/>
  <c r="AF22" i="4" s="1"/>
  <c r="I22" i="5" s="1"/>
  <c r="AE27" i="4"/>
  <c r="N14" i="4"/>
  <c r="AG14" i="4" s="1"/>
  <c r="J14" i="5" s="1"/>
  <c r="N22" i="4"/>
  <c r="AG22" i="4" s="1"/>
  <c r="J22" i="5" s="1"/>
  <c r="N30" i="4"/>
  <c r="AG30" i="4" s="1"/>
  <c r="J30" i="5" s="1"/>
  <c r="F34" i="4"/>
  <c r="AE34" i="4" s="1"/>
  <c r="H34" i="5" s="1"/>
  <c r="N38" i="4"/>
  <c r="AG38" i="4" s="1"/>
  <c r="J38" i="5" s="1"/>
  <c r="F42" i="4"/>
  <c r="AE42" i="4" s="1"/>
  <c r="H42" i="5" s="1"/>
  <c r="N46" i="4"/>
  <c r="AG46" i="4" s="1"/>
  <c r="J46" i="5" s="1"/>
  <c r="AE48" i="4"/>
  <c r="AE51" i="4"/>
  <c r="AF55" i="4"/>
  <c r="I55" i="5" s="1"/>
  <c r="AH56" i="4"/>
  <c r="K56" i="5" s="1"/>
  <c r="N64" i="4"/>
  <c r="AE65" i="4"/>
  <c r="F64" i="4"/>
  <c r="AB65" i="4"/>
  <c r="AJ69" i="4"/>
  <c r="AB69" i="4"/>
  <c r="I72" i="4"/>
  <c r="AF72" i="4" s="1"/>
  <c r="I72" i="5" s="1"/>
  <c r="AF73" i="4"/>
  <c r="I73" i="5" s="1"/>
  <c r="AH74" i="4"/>
  <c r="AJ76" i="4"/>
  <c r="AB76" i="4"/>
  <c r="AJ87" i="4"/>
  <c r="AJ95" i="4"/>
  <c r="AA46" i="4"/>
  <c r="AH46" i="4" s="1"/>
  <c r="K46" i="5" s="1"/>
  <c r="AG55" i="4"/>
  <c r="J55" i="5" s="1"/>
  <c r="N54" i="4"/>
  <c r="AG54" i="4" s="1"/>
  <c r="J54" i="5" s="1"/>
  <c r="AG73" i="4"/>
  <c r="J73" i="5" s="1"/>
  <c r="N72" i="4"/>
  <c r="AG72" i="4" s="1"/>
  <c r="J72" i="5" s="1"/>
  <c r="AJ84" i="4"/>
  <c r="AJ92" i="4"/>
  <c r="AJ96" i="4"/>
  <c r="AJ101" i="4"/>
  <c r="AF15" i="4"/>
  <c r="AB32" i="4"/>
  <c r="AB40" i="4"/>
  <c r="AB43" i="4"/>
  <c r="AB56" i="4"/>
  <c r="AJ67" i="4"/>
  <c r="AB67" i="4"/>
  <c r="AF68" i="4"/>
  <c r="AB74" i="4"/>
  <c r="AJ85" i="4"/>
  <c r="AB24" i="4"/>
  <c r="AH27" i="4"/>
  <c r="K27" i="5" s="1"/>
  <c r="AB47" i="4"/>
  <c r="AB51" i="4"/>
  <c r="AB52" i="4"/>
  <c r="AB55" i="4"/>
  <c r="AA64" i="4"/>
  <c r="AB66" i="4"/>
  <c r="AB70" i="4"/>
  <c r="AB73" i="4"/>
  <c r="AJ86" i="4"/>
  <c r="AJ94" i="4"/>
  <c r="AJ107" i="4"/>
  <c r="N82" i="4"/>
  <c r="F90" i="4"/>
  <c r="AE90" i="4" s="1"/>
  <c r="H90" i="5" s="1"/>
  <c r="F99" i="4"/>
  <c r="F104" i="4"/>
  <c r="AE104" i="4" s="1"/>
  <c r="H104" i="5" s="1"/>
  <c r="AB78" i="4"/>
  <c r="AF83" i="4"/>
  <c r="AB84" i="4"/>
  <c r="AB86" i="4"/>
  <c r="AB88" i="4"/>
  <c r="AB91" i="4"/>
  <c r="AH91" i="4"/>
  <c r="AB93" i="4"/>
  <c r="AB95" i="4"/>
  <c r="AB100" i="4"/>
  <c r="AH100" i="4"/>
  <c r="K100" i="5" s="1"/>
  <c r="AB102" i="4"/>
  <c r="AB105" i="4"/>
  <c r="AH105" i="4"/>
  <c r="AB107" i="4"/>
  <c r="A2" i="4"/>
  <c r="AB22" i="4" l="1"/>
  <c r="AJ47" i="4"/>
  <c r="AA98" i="4"/>
  <c r="AH98" i="4" s="1"/>
  <c r="K98" i="5" s="1"/>
  <c r="I62" i="4"/>
  <c r="AB54" i="4"/>
  <c r="AB14" i="4"/>
  <c r="I80" i="4"/>
  <c r="AF80" i="4" s="1"/>
  <c r="I80" i="5" s="1"/>
  <c r="AB30" i="4"/>
  <c r="AB10" i="4"/>
  <c r="N98" i="4"/>
  <c r="AG98" i="4" s="1"/>
  <c r="J98" i="5" s="1"/>
  <c r="AJ44" i="4"/>
  <c r="AJ42" i="4" s="1"/>
  <c r="AJ31" i="4"/>
  <c r="AB46" i="4"/>
  <c r="AH99" i="4"/>
  <c r="K99" i="5" s="1"/>
  <c r="AB42" i="4"/>
  <c r="AB38" i="4"/>
  <c r="AJ39" i="4"/>
  <c r="AJ38" i="4" s="1"/>
  <c r="AB34" i="4"/>
  <c r="AJ105" i="4"/>
  <c r="AJ104" i="4" s="1"/>
  <c r="K105" i="5"/>
  <c r="AJ91" i="4"/>
  <c r="AJ90" i="4" s="1"/>
  <c r="K91" i="5"/>
  <c r="AJ74" i="4"/>
  <c r="K74" i="5"/>
  <c r="AJ11" i="4"/>
  <c r="AJ10" i="4" s="1"/>
  <c r="H11" i="5"/>
  <c r="AJ68" i="4"/>
  <c r="I68" i="5"/>
  <c r="AJ65" i="4"/>
  <c r="H65" i="5"/>
  <c r="AJ22" i="4"/>
  <c r="AA80" i="4"/>
  <c r="AH80" i="4" s="1"/>
  <c r="K80" i="5" s="1"/>
  <c r="AB18" i="4"/>
  <c r="AB90" i="4"/>
  <c r="AB26" i="4"/>
  <c r="AJ30" i="4"/>
  <c r="AJ100" i="4"/>
  <c r="AJ99" i="4" s="1"/>
  <c r="AB82" i="4"/>
  <c r="AF82" i="4"/>
  <c r="I82" i="5" s="1"/>
  <c r="AJ48" i="4"/>
  <c r="AJ46" i="4" s="1"/>
  <c r="H48" i="5"/>
  <c r="AJ27" i="4"/>
  <c r="AJ26" i="4" s="1"/>
  <c r="H27" i="5"/>
  <c r="I98" i="4"/>
  <c r="AF98" i="4" s="1"/>
  <c r="I98" i="5" s="1"/>
  <c r="AJ35" i="4"/>
  <c r="AJ34" i="4" s="1"/>
  <c r="AJ15" i="4"/>
  <c r="AJ14" i="4" s="1"/>
  <c r="I15" i="5"/>
  <c r="AJ51" i="4"/>
  <c r="AJ50" i="4" s="1"/>
  <c r="H51" i="5"/>
  <c r="AB99" i="4"/>
  <c r="AJ83" i="4"/>
  <c r="AJ82" i="4" s="1"/>
  <c r="I83" i="5"/>
  <c r="F80" i="4"/>
  <c r="AE80" i="4" s="1"/>
  <c r="H80" i="5" s="1"/>
  <c r="AB104" i="4"/>
  <c r="AJ56" i="4"/>
  <c r="AJ77" i="4"/>
  <c r="H77" i="5"/>
  <c r="AB64" i="4"/>
  <c r="AB72" i="4"/>
  <c r="F62" i="4"/>
  <c r="AE64" i="4"/>
  <c r="H64" i="5" s="1"/>
  <c r="AJ55" i="4"/>
  <c r="AJ19" i="4"/>
  <c r="AJ18" i="4" s="1"/>
  <c r="N80" i="4"/>
  <c r="AG80" i="4" s="1"/>
  <c r="J80" i="5" s="1"/>
  <c r="AG82" i="4"/>
  <c r="J82" i="5" s="1"/>
  <c r="AG64" i="4"/>
  <c r="J64" i="5" s="1"/>
  <c r="N62" i="4"/>
  <c r="F98" i="4"/>
  <c r="AE98" i="4" s="1"/>
  <c r="H98" i="5" s="1"/>
  <c r="AE99" i="4"/>
  <c r="H99" i="5" s="1"/>
  <c r="AB50" i="4"/>
  <c r="AH64" i="4"/>
  <c r="K64" i="5" s="1"/>
  <c r="AA62" i="4"/>
  <c r="AJ73" i="4"/>
  <c r="AF62" i="4"/>
  <c r="I62" i="5" s="1"/>
  <c r="I60" i="4"/>
  <c r="AF60" i="4" s="1"/>
  <c r="I60" i="5" s="1"/>
  <c r="AJ107" i="1"/>
  <c r="AJ106" i="1"/>
  <c r="AJ105" i="1"/>
  <c r="AJ102" i="1"/>
  <c r="AJ101" i="1"/>
  <c r="AJ100" i="1"/>
  <c r="AJ96" i="1"/>
  <c r="AJ95" i="1"/>
  <c r="AJ94" i="1"/>
  <c r="AJ93" i="1"/>
  <c r="AJ92" i="1"/>
  <c r="AJ91" i="1"/>
  <c r="AJ88" i="1"/>
  <c r="AJ87" i="1"/>
  <c r="AJ86" i="1"/>
  <c r="AJ85" i="1"/>
  <c r="AJ84" i="1"/>
  <c r="AJ83" i="1"/>
  <c r="AJ78" i="1"/>
  <c r="AJ77" i="1"/>
  <c r="AJ76" i="1"/>
  <c r="AJ75" i="1"/>
  <c r="AJ74" i="1"/>
  <c r="AJ73" i="1"/>
  <c r="AJ70" i="1"/>
  <c r="AJ69" i="1"/>
  <c r="AJ68" i="1"/>
  <c r="AJ67" i="1"/>
  <c r="AJ66" i="1"/>
  <c r="AJ65" i="1"/>
  <c r="AJ56" i="1"/>
  <c r="AJ55" i="1"/>
  <c r="AJ52" i="1"/>
  <c r="AJ51" i="1"/>
  <c r="AJ48" i="1"/>
  <c r="AJ47" i="1"/>
  <c r="AJ44" i="1"/>
  <c r="AJ43" i="1"/>
  <c r="AJ40" i="1"/>
  <c r="AJ39" i="1"/>
  <c r="AJ36" i="1"/>
  <c r="AJ35" i="1"/>
  <c r="AJ32" i="1"/>
  <c r="AJ31" i="1"/>
  <c r="AJ28" i="1"/>
  <c r="AJ27" i="1"/>
  <c r="AJ24" i="1"/>
  <c r="AJ23" i="1"/>
  <c r="AJ20" i="1"/>
  <c r="AJ19" i="1"/>
  <c r="AJ16" i="1"/>
  <c r="AJ15" i="1"/>
  <c r="AJ12" i="1"/>
  <c r="AJ11" i="1"/>
  <c r="S107" i="1"/>
  <c r="S106" i="1"/>
  <c r="S105" i="1"/>
  <c r="S102" i="1"/>
  <c r="S101" i="1"/>
  <c r="S100" i="1"/>
  <c r="S96" i="1"/>
  <c r="S95" i="1"/>
  <c r="S94" i="1"/>
  <c r="S93" i="1"/>
  <c r="S92" i="1"/>
  <c r="S91" i="1"/>
  <c r="S88" i="1"/>
  <c r="S87" i="1"/>
  <c r="S86" i="1"/>
  <c r="S85" i="1"/>
  <c r="S84" i="1"/>
  <c r="S83" i="1"/>
  <c r="S78" i="1"/>
  <c r="S77" i="1"/>
  <c r="S76" i="1"/>
  <c r="S75" i="1"/>
  <c r="S74" i="1"/>
  <c r="S73" i="1"/>
  <c r="S70" i="1"/>
  <c r="S69" i="1"/>
  <c r="S68" i="1"/>
  <c r="S67" i="1"/>
  <c r="S66" i="1"/>
  <c r="S65" i="1"/>
  <c r="S56" i="1"/>
  <c r="S55" i="1"/>
  <c r="S52" i="1"/>
  <c r="S51" i="1"/>
  <c r="S48" i="1"/>
  <c r="S47" i="1"/>
  <c r="S44" i="1"/>
  <c r="S43" i="1"/>
  <c r="S40" i="1"/>
  <c r="S39" i="1"/>
  <c r="S36" i="1"/>
  <c r="S35" i="1"/>
  <c r="S32" i="1"/>
  <c r="S31" i="1"/>
  <c r="S28" i="1"/>
  <c r="S27" i="1"/>
  <c r="S24" i="1"/>
  <c r="S23" i="1"/>
  <c r="S20" i="1"/>
  <c r="S19" i="1"/>
  <c r="S16" i="1"/>
  <c r="S15" i="1"/>
  <c r="S12" i="1"/>
  <c r="S11" i="1"/>
  <c r="K107" i="1"/>
  <c r="K106" i="1"/>
  <c r="K105" i="1"/>
  <c r="K102" i="1"/>
  <c r="K101" i="1"/>
  <c r="K100" i="1"/>
  <c r="K96" i="1"/>
  <c r="K95" i="1"/>
  <c r="K94" i="1"/>
  <c r="K93" i="1"/>
  <c r="K92" i="1"/>
  <c r="K91" i="1"/>
  <c r="K88" i="1"/>
  <c r="K87" i="1"/>
  <c r="K86" i="1"/>
  <c r="K85" i="1"/>
  <c r="K84" i="1"/>
  <c r="K83" i="1"/>
  <c r="K78" i="1"/>
  <c r="K77" i="1"/>
  <c r="K76" i="1"/>
  <c r="K75" i="1"/>
  <c r="K74" i="1"/>
  <c r="K73" i="1"/>
  <c r="K70" i="1"/>
  <c r="K69" i="1"/>
  <c r="K68" i="1"/>
  <c r="K67" i="1"/>
  <c r="K66" i="1"/>
  <c r="K65" i="1"/>
  <c r="K56" i="1"/>
  <c r="K55" i="1"/>
  <c r="K52" i="1"/>
  <c r="K51" i="1"/>
  <c r="K48" i="1"/>
  <c r="K47" i="1"/>
  <c r="K44" i="1"/>
  <c r="K43" i="1"/>
  <c r="K40" i="1"/>
  <c r="K39" i="1"/>
  <c r="K36" i="1"/>
  <c r="K35" i="1"/>
  <c r="K32" i="1"/>
  <c r="K31" i="1"/>
  <c r="K28" i="1"/>
  <c r="K27" i="1"/>
  <c r="K24" i="1"/>
  <c r="K23" i="1"/>
  <c r="K20" i="1"/>
  <c r="K19" i="1"/>
  <c r="K16" i="1"/>
  <c r="K15" i="1"/>
  <c r="K12" i="1"/>
  <c r="K11" i="1"/>
  <c r="F107" i="1"/>
  <c r="F106" i="1"/>
  <c r="F105" i="1"/>
  <c r="F102" i="1"/>
  <c r="F101" i="1"/>
  <c r="F100" i="1"/>
  <c r="F96" i="1"/>
  <c r="F95" i="1"/>
  <c r="F94" i="1"/>
  <c r="F93" i="1"/>
  <c r="F92" i="1"/>
  <c r="F91" i="1"/>
  <c r="F88" i="1"/>
  <c r="F87" i="1"/>
  <c r="F86" i="1"/>
  <c r="F85" i="1"/>
  <c r="F84" i="1"/>
  <c r="F83" i="1"/>
  <c r="F78" i="1"/>
  <c r="F77" i="1"/>
  <c r="F76" i="1"/>
  <c r="F75" i="1"/>
  <c r="F74" i="1"/>
  <c r="F73" i="1"/>
  <c r="F70" i="1"/>
  <c r="F69" i="1"/>
  <c r="F68" i="1"/>
  <c r="F67" i="1"/>
  <c r="F66" i="1"/>
  <c r="F65" i="1"/>
  <c r="F56" i="1"/>
  <c r="F55" i="1"/>
  <c r="F52" i="1"/>
  <c r="F51" i="1"/>
  <c r="F48" i="1"/>
  <c r="F47" i="1"/>
  <c r="F44" i="1"/>
  <c r="F43" i="1"/>
  <c r="F40" i="1"/>
  <c r="F39" i="1"/>
  <c r="F38" i="1" s="1"/>
  <c r="F36" i="1"/>
  <c r="F35" i="1"/>
  <c r="F32" i="1"/>
  <c r="F31" i="1"/>
  <c r="F28" i="1"/>
  <c r="F27" i="1"/>
  <c r="F24" i="1"/>
  <c r="F23" i="1"/>
  <c r="F20" i="1"/>
  <c r="F19" i="1"/>
  <c r="F16" i="1"/>
  <c r="F15" i="1"/>
  <c r="F12" i="1"/>
  <c r="F11" i="1"/>
  <c r="AJ98" i="4" l="1"/>
  <c r="AJ64" i="4"/>
  <c r="AJ80" i="4"/>
  <c r="AB98" i="4"/>
  <c r="K34" i="1"/>
  <c r="F54" i="1"/>
  <c r="K10" i="1"/>
  <c r="K42" i="1"/>
  <c r="AJ54" i="4"/>
  <c r="AB80" i="4"/>
  <c r="K50" i="1"/>
  <c r="AJ72" i="4"/>
  <c r="N60" i="4"/>
  <c r="AG60" i="4" s="1"/>
  <c r="J60" i="5" s="1"/>
  <c r="AG62" i="4"/>
  <c r="J62" i="5" s="1"/>
  <c r="AE62" i="4"/>
  <c r="H62" i="5" s="1"/>
  <c r="F60" i="4"/>
  <c r="AE60" i="4" s="1"/>
  <c r="H60" i="5" s="1"/>
  <c r="AA60" i="4"/>
  <c r="AH60" i="4" s="1"/>
  <c r="K60" i="5" s="1"/>
  <c r="AH62" i="4"/>
  <c r="K62" i="5" s="1"/>
  <c r="AJ62" i="4"/>
  <c r="AJ60" i="4" s="1"/>
  <c r="AB62" i="4"/>
  <c r="AB60" i="4" s="1"/>
  <c r="S104" i="1"/>
  <c r="S10" i="1"/>
  <c r="S18" i="1"/>
  <c r="S26" i="1"/>
  <c r="S34" i="1"/>
  <c r="S42" i="1"/>
  <c r="S50" i="1"/>
  <c r="S99" i="1"/>
  <c r="AJ30" i="1"/>
  <c r="K82" i="1"/>
  <c r="K22" i="1"/>
  <c r="K104" i="1"/>
  <c r="F10" i="1"/>
  <c r="F18" i="1"/>
  <c r="F26" i="1"/>
  <c r="F34" i="1"/>
  <c r="K99" i="1"/>
  <c r="S14" i="1"/>
  <c r="S22" i="1"/>
  <c r="S30" i="1"/>
  <c r="S38" i="1"/>
  <c r="AJ18" i="1"/>
  <c r="AJ26" i="1"/>
  <c r="AJ34" i="1"/>
  <c r="K54" i="1"/>
  <c r="K72" i="1"/>
  <c r="F82" i="1"/>
  <c r="S64" i="1"/>
  <c r="AJ72" i="1"/>
  <c r="F30" i="1"/>
  <c r="K38" i="1"/>
  <c r="K46" i="1"/>
  <c r="AJ42" i="1"/>
  <c r="AJ14" i="1"/>
  <c r="AJ90" i="1"/>
  <c r="AJ46" i="1"/>
  <c r="AJ54" i="1"/>
  <c r="S90" i="1"/>
  <c r="S82" i="1"/>
  <c r="S46" i="1"/>
  <c r="S54" i="1"/>
  <c r="S72" i="1"/>
  <c r="K64" i="1"/>
  <c r="K14" i="1"/>
  <c r="K18" i="1"/>
  <c r="K90" i="1"/>
  <c r="K26" i="1"/>
  <c r="K30" i="1"/>
  <c r="F50" i="1"/>
  <c r="F46" i="1"/>
  <c r="F22" i="1"/>
  <c r="F99" i="1"/>
  <c r="F104" i="1"/>
  <c r="F90" i="1"/>
  <c r="F80" i="1" s="1"/>
  <c r="F72" i="1"/>
  <c r="F64" i="1"/>
  <c r="F42" i="1"/>
  <c r="F14" i="1"/>
  <c r="AJ22" i="1"/>
  <c r="AJ50" i="1"/>
  <c r="AJ64" i="1"/>
  <c r="AJ82" i="1"/>
  <c r="AJ99" i="1"/>
  <c r="AJ10" i="1"/>
  <c r="AJ38" i="1"/>
  <c r="AJ104" i="1"/>
  <c r="S80" i="1" l="1"/>
  <c r="AJ62" i="1"/>
  <c r="K62" i="1"/>
  <c r="K80" i="1"/>
  <c r="S98" i="1"/>
  <c r="F62" i="1"/>
  <c r="F60" i="1" s="1"/>
  <c r="AJ98" i="1"/>
  <c r="AQ99" i="1"/>
  <c r="G99" i="5" s="1"/>
  <c r="AJ80" i="1"/>
  <c r="AJ60" i="1" s="1"/>
  <c r="K60" i="1"/>
  <c r="S62" i="1"/>
  <c r="S60" i="1" s="1"/>
  <c r="K98" i="1"/>
  <c r="F98" i="1"/>
  <c r="AN99" i="1"/>
  <c r="D99" i="5" s="1"/>
  <c r="AK66" i="1"/>
  <c r="A2" i="1" l="1"/>
  <c r="AQ107" i="1" l="1"/>
  <c r="G107" i="5" s="1"/>
  <c r="AP107" i="1"/>
  <c r="F107" i="5" s="1"/>
  <c r="AO107" i="1"/>
  <c r="E107" i="5" s="1"/>
  <c r="AN107" i="1"/>
  <c r="D107" i="5" s="1"/>
  <c r="AQ106" i="1"/>
  <c r="G106" i="5" s="1"/>
  <c r="AP106" i="1"/>
  <c r="F106" i="5" s="1"/>
  <c r="AO106" i="1"/>
  <c r="E106" i="5" s="1"/>
  <c r="AN106" i="1"/>
  <c r="D106" i="5" s="1"/>
  <c r="AQ105" i="1"/>
  <c r="G105" i="5" s="1"/>
  <c r="AP105" i="1"/>
  <c r="F105" i="5" s="1"/>
  <c r="AO105" i="1"/>
  <c r="E105" i="5" s="1"/>
  <c r="AN105" i="1"/>
  <c r="D105" i="5" s="1"/>
  <c r="AQ104" i="1"/>
  <c r="G104" i="5" s="1"/>
  <c r="AP104" i="1"/>
  <c r="F104" i="5" s="1"/>
  <c r="AO104" i="1"/>
  <c r="E104" i="5" s="1"/>
  <c r="AN104" i="1"/>
  <c r="D104" i="5" s="1"/>
  <c r="AQ102" i="1"/>
  <c r="G102" i="5" s="1"/>
  <c r="AP102" i="1"/>
  <c r="F102" i="5" s="1"/>
  <c r="AO102" i="1"/>
  <c r="E102" i="5" s="1"/>
  <c r="AN102" i="1"/>
  <c r="D102" i="5" s="1"/>
  <c r="AQ101" i="1"/>
  <c r="G101" i="5" s="1"/>
  <c r="AP101" i="1"/>
  <c r="F101" i="5" s="1"/>
  <c r="AO101" i="1"/>
  <c r="E101" i="5" s="1"/>
  <c r="AN101" i="1"/>
  <c r="D101" i="5" s="1"/>
  <c r="AQ100" i="1"/>
  <c r="G100" i="5" s="1"/>
  <c r="AP100" i="1"/>
  <c r="F100" i="5" s="1"/>
  <c r="AO100" i="1"/>
  <c r="E100" i="5" s="1"/>
  <c r="AN100" i="1"/>
  <c r="D100" i="5" s="1"/>
  <c r="AP99" i="1"/>
  <c r="F99" i="5" s="1"/>
  <c r="AO99" i="1"/>
  <c r="E99" i="5" s="1"/>
  <c r="AQ98" i="1"/>
  <c r="G98" i="5" s="1"/>
  <c r="AP98" i="1"/>
  <c r="F98" i="5" s="1"/>
  <c r="AO98" i="1"/>
  <c r="E98" i="5" s="1"/>
  <c r="AN98" i="1"/>
  <c r="D98" i="5" s="1"/>
  <c r="AQ96" i="1"/>
  <c r="G96" i="5" s="1"/>
  <c r="AP96" i="1"/>
  <c r="F96" i="5" s="1"/>
  <c r="AO96" i="1"/>
  <c r="E96" i="5" s="1"/>
  <c r="AN96" i="1"/>
  <c r="D96" i="5" s="1"/>
  <c r="AQ95" i="1"/>
  <c r="G95" i="5" s="1"/>
  <c r="AP95" i="1"/>
  <c r="F95" i="5" s="1"/>
  <c r="AO95" i="1"/>
  <c r="E95" i="5" s="1"/>
  <c r="AN95" i="1"/>
  <c r="D95" i="5" s="1"/>
  <c r="AQ94" i="1"/>
  <c r="G94" i="5" s="1"/>
  <c r="AP94" i="1"/>
  <c r="F94" i="5" s="1"/>
  <c r="AO94" i="1"/>
  <c r="E94" i="5" s="1"/>
  <c r="AN94" i="1"/>
  <c r="D94" i="5" s="1"/>
  <c r="AQ93" i="1"/>
  <c r="G93" i="5" s="1"/>
  <c r="AP93" i="1"/>
  <c r="F93" i="5" s="1"/>
  <c r="AO93" i="1"/>
  <c r="E93" i="5" s="1"/>
  <c r="AN93" i="1"/>
  <c r="D93" i="5" s="1"/>
  <c r="AQ92" i="1"/>
  <c r="G92" i="5" s="1"/>
  <c r="AP92" i="1"/>
  <c r="F92" i="5" s="1"/>
  <c r="AO92" i="1"/>
  <c r="E92" i="5" s="1"/>
  <c r="AN92" i="1"/>
  <c r="D92" i="5" s="1"/>
  <c r="AQ91" i="1"/>
  <c r="G91" i="5" s="1"/>
  <c r="AP91" i="1"/>
  <c r="F91" i="5" s="1"/>
  <c r="AO91" i="1"/>
  <c r="E91" i="5" s="1"/>
  <c r="AN91" i="1"/>
  <c r="D91" i="5" s="1"/>
  <c r="AQ90" i="1"/>
  <c r="G90" i="5" s="1"/>
  <c r="AP90" i="1"/>
  <c r="F90" i="5" s="1"/>
  <c r="AO90" i="1"/>
  <c r="E90" i="5" s="1"/>
  <c r="AN90" i="1"/>
  <c r="D90" i="5" s="1"/>
  <c r="AQ88" i="1"/>
  <c r="G88" i="5" s="1"/>
  <c r="AP88" i="1"/>
  <c r="F88" i="5" s="1"/>
  <c r="AO88" i="1"/>
  <c r="E88" i="5" s="1"/>
  <c r="AN88" i="1"/>
  <c r="D88" i="5" s="1"/>
  <c r="AQ87" i="1"/>
  <c r="G87" i="5" s="1"/>
  <c r="AP87" i="1"/>
  <c r="F87" i="5" s="1"/>
  <c r="AO87" i="1"/>
  <c r="E87" i="5" s="1"/>
  <c r="AN87" i="1"/>
  <c r="D87" i="5" s="1"/>
  <c r="AQ86" i="1"/>
  <c r="G86" i="5" s="1"/>
  <c r="AP86" i="1"/>
  <c r="F86" i="5" s="1"/>
  <c r="AO86" i="1"/>
  <c r="E86" i="5" s="1"/>
  <c r="AN86" i="1"/>
  <c r="D86" i="5" s="1"/>
  <c r="AQ85" i="1"/>
  <c r="G85" i="5" s="1"/>
  <c r="AP85" i="1"/>
  <c r="F85" i="5" s="1"/>
  <c r="AO85" i="1"/>
  <c r="E85" i="5" s="1"/>
  <c r="AN85" i="1"/>
  <c r="D85" i="5" s="1"/>
  <c r="AQ84" i="1"/>
  <c r="G84" i="5" s="1"/>
  <c r="AP84" i="1"/>
  <c r="F84" i="5" s="1"/>
  <c r="AO84" i="1"/>
  <c r="E84" i="5" s="1"/>
  <c r="AN84" i="1"/>
  <c r="D84" i="5" s="1"/>
  <c r="AQ83" i="1"/>
  <c r="G83" i="5" s="1"/>
  <c r="AP83" i="1"/>
  <c r="F83" i="5" s="1"/>
  <c r="AO83" i="1"/>
  <c r="E83" i="5" s="1"/>
  <c r="AN83" i="1"/>
  <c r="D83" i="5" s="1"/>
  <c r="AQ82" i="1"/>
  <c r="G82" i="5" s="1"/>
  <c r="AP82" i="1"/>
  <c r="F82" i="5" s="1"/>
  <c r="AO82" i="1"/>
  <c r="E82" i="5" s="1"/>
  <c r="AN82" i="1"/>
  <c r="D82" i="5" s="1"/>
  <c r="AQ80" i="1"/>
  <c r="G80" i="5" s="1"/>
  <c r="AP80" i="1"/>
  <c r="F80" i="5" s="1"/>
  <c r="AO80" i="1"/>
  <c r="E80" i="5" s="1"/>
  <c r="AN80" i="1"/>
  <c r="D80" i="5" s="1"/>
  <c r="AQ78" i="1"/>
  <c r="G78" i="5" s="1"/>
  <c r="AP78" i="1"/>
  <c r="F78" i="5" s="1"/>
  <c r="AO78" i="1"/>
  <c r="E78" i="5" s="1"/>
  <c r="AN78" i="1"/>
  <c r="D78" i="5" s="1"/>
  <c r="AQ77" i="1"/>
  <c r="G77" i="5" s="1"/>
  <c r="AP77" i="1"/>
  <c r="F77" i="5" s="1"/>
  <c r="AO77" i="1"/>
  <c r="E77" i="5" s="1"/>
  <c r="AN77" i="1"/>
  <c r="D77" i="5" s="1"/>
  <c r="AQ76" i="1"/>
  <c r="G76" i="5" s="1"/>
  <c r="AP76" i="1"/>
  <c r="F76" i="5" s="1"/>
  <c r="AO76" i="1"/>
  <c r="E76" i="5" s="1"/>
  <c r="AN76" i="1"/>
  <c r="D76" i="5" s="1"/>
  <c r="AQ75" i="1"/>
  <c r="G75" i="5" s="1"/>
  <c r="AP75" i="1"/>
  <c r="F75" i="5" s="1"/>
  <c r="AO75" i="1"/>
  <c r="E75" i="5" s="1"/>
  <c r="AN75" i="1"/>
  <c r="D75" i="5" s="1"/>
  <c r="AQ74" i="1"/>
  <c r="G74" i="5" s="1"/>
  <c r="AP74" i="1"/>
  <c r="F74" i="5" s="1"/>
  <c r="AO74" i="1"/>
  <c r="E74" i="5" s="1"/>
  <c r="AN74" i="1"/>
  <c r="D74" i="5" s="1"/>
  <c r="AQ73" i="1"/>
  <c r="G73" i="5" s="1"/>
  <c r="AP73" i="1"/>
  <c r="F73" i="5" s="1"/>
  <c r="AO73" i="1"/>
  <c r="E73" i="5" s="1"/>
  <c r="AN73" i="1"/>
  <c r="D73" i="5" s="1"/>
  <c r="AQ72" i="1"/>
  <c r="G72" i="5" s="1"/>
  <c r="AP72" i="1"/>
  <c r="F72" i="5" s="1"/>
  <c r="AO72" i="1"/>
  <c r="E72" i="5" s="1"/>
  <c r="AN72" i="1"/>
  <c r="D72" i="5" s="1"/>
  <c r="AQ70" i="1"/>
  <c r="G70" i="5" s="1"/>
  <c r="AP70" i="1"/>
  <c r="F70" i="5" s="1"/>
  <c r="AO70" i="1"/>
  <c r="E70" i="5" s="1"/>
  <c r="AN70" i="1"/>
  <c r="D70" i="5" s="1"/>
  <c r="AQ69" i="1"/>
  <c r="G69" i="5" s="1"/>
  <c r="AP69" i="1"/>
  <c r="F69" i="5" s="1"/>
  <c r="AO69" i="1"/>
  <c r="E69" i="5" s="1"/>
  <c r="AN69" i="1"/>
  <c r="D69" i="5" s="1"/>
  <c r="AQ68" i="1"/>
  <c r="G68" i="5" s="1"/>
  <c r="AP68" i="1"/>
  <c r="F68" i="5" s="1"/>
  <c r="AO68" i="1"/>
  <c r="E68" i="5" s="1"/>
  <c r="AN68" i="1"/>
  <c r="D68" i="5" s="1"/>
  <c r="AQ67" i="1"/>
  <c r="G67" i="5" s="1"/>
  <c r="AP67" i="1"/>
  <c r="F67" i="5" s="1"/>
  <c r="AO67" i="1"/>
  <c r="E67" i="5" s="1"/>
  <c r="AN67" i="1"/>
  <c r="D67" i="5" s="1"/>
  <c r="AQ66" i="1"/>
  <c r="G66" i="5" s="1"/>
  <c r="AP66" i="1"/>
  <c r="F66" i="5" s="1"/>
  <c r="AO66" i="1"/>
  <c r="E66" i="5" s="1"/>
  <c r="AN66" i="1"/>
  <c r="D66" i="5" s="1"/>
  <c r="AQ65" i="1"/>
  <c r="G65" i="5" s="1"/>
  <c r="AP65" i="1"/>
  <c r="F65" i="5" s="1"/>
  <c r="AO65" i="1"/>
  <c r="E65" i="5" s="1"/>
  <c r="AN65" i="1"/>
  <c r="D65" i="5" s="1"/>
  <c r="AQ64" i="1"/>
  <c r="G64" i="5" s="1"/>
  <c r="AP64" i="1"/>
  <c r="F64" i="5" s="1"/>
  <c r="AO64" i="1"/>
  <c r="E64" i="5" s="1"/>
  <c r="AN64" i="1"/>
  <c r="D64" i="5" s="1"/>
  <c r="AQ62" i="1"/>
  <c r="G62" i="5" s="1"/>
  <c r="AP62" i="1"/>
  <c r="F62" i="5" s="1"/>
  <c r="AO62" i="1"/>
  <c r="E62" i="5" s="1"/>
  <c r="AN62" i="1"/>
  <c r="D62" i="5" s="1"/>
  <c r="AQ60" i="1"/>
  <c r="G60" i="5" s="1"/>
  <c r="AP60" i="1"/>
  <c r="F60" i="5" s="1"/>
  <c r="AO60" i="1"/>
  <c r="E60" i="5" s="1"/>
  <c r="AN60" i="1"/>
  <c r="D60" i="5" s="1"/>
  <c r="AQ56" i="1"/>
  <c r="G56" i="5" s="1"/>
  <c r="AP56" i="1"/>
  <c r="F56" i="5" s="1"/>
  <c r="AO56" i="1"/>
  <c r="E56" i="5" s="1"/>
  <c r="AN56" i="1"/>
  <c r="D56" i="5" s="1"/>
  <c r="AQ55" i="1"/>
  <c r="G55" i="5" s="1"/>
  <c r="AP55" i="1"/>
  <c r="F55" i="5" s="1"/>
  <c r="AO55" i="1"/>
  <c r="E55" i="5" s="1"/>
  <c r="AN55" i="1"/>
  <c r="D55" i="5" s="1"/>
  <c r="AQ54" i="1"/>
  <c r="G54" i="5" s="1"/>
  <c r="AP54" i="1"/>
  <c r="F54" i="5" s="1"/>
  <c r="AO54" i="1"/>
  <c r="E54" i="5" s="1"/>
  <c r="AN54" i="1"/>
  <c r="D54" i="5" s="1"/>
  <c r="AQ52" i="1"/>
  <c r="G52" i="5" s="1"/>
  <c r="AP52" i="1"/>
  <c r="F52" i="5" s="1"/>
  <c r="AO52" i="1"/>
  <c r="E52" i="5" s="1"/>
  <c r="AN52" i="1"/>
  <c r="D52" i="5" s="1"/>
  <c r="AQ51" i="1"/>
  <c r="G51" i="5" s="1"/>
  <c r="AP51" i="1"/>
  <c r="F51" i="5" s="1"/>
  <c r="AO51" i="1"/>
  <c r="E51" i="5" s="1"/>
  <c r="AN51" i="1"/>
  <c r="D51" i="5" s="1"/>
  <c r="AQ50" i="1"/>
  <c r="G50" i="5" s="1"/>
  <c r="AP50" i="1"/>
  <c r="F50" i="5" s="1"/>
  <c r="AO50" i="1"/>
  <c r="E50" i="5" s="1"/>
  <c r="AN50" i="1"/>
  <c r="D50" i="5" s="1"/>
  <c r="AQ48" i="1"/>
  <c r="G48" i="5" s="1"/>
  <c r="AP48" i="1"/>
  <c r="F48" i="5" s="1"/>
  <c r="AO48" i="1"/>
  <c r="E48" i="5" s="1"/>
  <c r="AN48" i="1"/>
  <c r="D48" i="5" s="1"/>
  <c r="AQ47" i="1"/>
  <c r="G47" i="5" s="1"/>
  <c r="AP47" i="1"/>
  <c r="F47" i="5" s="1"/>
  <c r="AO47" i="1"/>
  <c r="E47" i="5" s="1"/>
  <c r="AN47" i="1"/>
  <c r="D47" i="5" s="1"/>
  <c r="AQ46" i="1"/>
  <c r="G46" i="5" s="1"/>
  <c r="AP46" i="1"/>
  <c r="F46" i="5" s="1"/>
  <c r="AO46" i="1"/>
  <c r="E46" i="5" s="1"/>
  <c r="AN46" i="1"/>
  <c r="D46" i="5" s="1"/>
  <c r="AQ44" i="1"/>
  <c r="G44" i="5" s="1"/>
  <c r="AP44" i="1"/>
  <c r="F44" i="5" s="1"/>
  <c r="AO44" i="1"/>
  <c r="E44" i="5" s="1"/>
  <c r="AN44" i="1"/>
  <c r="D44" i="5" s="1"/>
  <c r="AQ43" i="1"/>
  <c r="G43" i="5" s="1"/>
  <c r="AP43" i="1"/>
  <c r="F43" i="5" s="1"/>
  <c r="AO43" i="1"/>
  <c r="E43" i="5" s="1"/>
  <c r="AN43" i="1"/>
  <c r="D43" i="5" s="1"/>
  <c r="AQ42" i="1"/>
  <c r="G42" i="5" s="1"/>
  <c r="AP42" i="1"/>
  <c r="F42" i="5" s="1"/>
  <c r="AO42" i="1"/>
  <c r="E42" i="5" s="1"/>
  <c r="AN42" i="1"/>
  <c r="D42" i="5" s="1"/>
  <c r="AQ41" i="1"/>
  <c r="AP41" i="1"/>
  <c r="AO41" i="1"/>
  <c r="AN41" i="1"/>
  <c r="AQ40" i="1"/>
  <c r="G40" i="5" s="1"/>
  <c r="AP40" i="1"/>
  <c r="F40" i="5" s="1"/>
  <c r="AO40" i="1"/>
  <c r="E40" i="5" s="1"/>
  <c r="AN40" i="1"/>
  <c r="D40" i="5" s="1"/>
  <c r="AQ39" i="1"/>
  <c r="G39" i="5" s="1"/>
  <c r="AP39" i="1"/>
  <c r="F39" i="5" s="1"/>
  <c r="AO39" i="1"/>
  <c r="E39" i="5" s="1"/>
  <c r="AN39" i="1"/>
  <c r="D39" i="5" s="1"/>
  <c r="AQ38" i="1"/>
  <c r="G38" i="5" s="1"/>
  <c r="AP38" i="1"/>
  <c r="F38" i="5" s="1"/>
  <c r="AO38" i="1"/>
  <c r="E38" i="5" s="1"/>
  <c r="AN38" i="1"/>
  <c r="D38" i="5" s="1"/>
  <c r="AQ36" i="1"/>
  <c r="G36" i="5" s="1"/>
  <c r="AP36" i="1"/>
  <c r="F36" i="5" s="1"/>
  <c r="AO36" i="1"/>
  <c r="E36" i="5" s="1"/>
  <c r="AN36" i="1"/>
  <c r="D36" i="5" s="1"/>
  <c r="AQ35" i="1"/>
  <c r="G35" i="5" s="1"/>
  <c r="AP35" i="1"/>
  <c r="F35" i="5" s="1"/>
  <c r="AO35" i="1"/>
  <c r="E35" i="5" s="1"/>
  <c r="AN35" i="1"/>
  <c r="D35" i="5" s="1"/>
  <c r="AQ34" i="1"/>
  <c r="G34" i="5" s="1"/>
  <c r="AP34" i="1"/>
  <c r="F34" i="5" s="1"/>
  <c r="AO34" i="1"/>
  <c r="E34" i="5" s="1"/>
  <c r="AN34" i="1"/>
  <c r="D34" i="5" s="1"/>
  <c r="AQ32" i="1"/>
  <c r="G32" i="5" s="1"/>
  <c r="AP32" i="1"/>
  <c r="F32" i="5" s="1"/>
  <c r="AO32" i="1"/>
  <c r="E32" i="5" s="1"/>
  <c r="AN32" i="1"/>
  <c r="D32" i="5" s="1"/>
  <c r="AQ31" i="1"/>
  <c r="G31" i="5" s="1"/>
  <c r="AP31" i="1"/>
  <c r="F31" i="5" s="1"/>
  <c r="AO31" i="1"/>
  <c r="E31" i="5" s="1"/>
  <c r="AN31" i="1"/>
  <c r="D31" i="5" s="1"/>
  <c r="AQ30" i="1"/>
  <c r="G30" i="5" s="1"/>
  <c r="AP30" i="1"/>
  <c r="F30" i="5" s="1"/>
  <c r="AO30" i="1"/>
  <c r="E30" i="5" s="1"/>
  <c r="AN30" i="1"/>
  <c r="D30" i="5" s="1"/>
  <c r="AQ28" i="1"/>
  <c r="G28" i="5" s="1"/>
  <c r="AP28" i="1"/>
  <c r="F28" i="5" s="1"/>
  <c r="AO28" i="1"/>
  <c r="E28" i="5" s="1"/>
  <c r="AN28" i="1"/>
  <c r="D28" i="5" s="1"/>
  <c r="AQ27" i="1"/>
  <c r="G27" i="5" s="1"/>
  <c r="AP27" i="1"/>
  <c r="F27" i="5" s="1"/>
  <c r="AO27" i="1"/>
  <c r="E27" i="5" s="1"/>
  <c r="AN27" i="1"/>
  <c r="D27" i="5" s="1"/>
  <c r="AQ26" i="1"/>
  <c r="G26" i="5" s="1"/>
  <c r="AP26" i="1"/>
  <c r="F26" i="5" s="1"/>
  <c r="AO26" i="1"/>
  <c r="E26" i="5" s="1"/>
  <c r="AN26" i="1"/>
  <c r="D26" i="5" s="1"/>
  <c r="AQ24" i="1"/>
  <c r="G24" i="5" s="1"/>
  <c r="AP24" i="1"/>
  <c r="F24" i="5" s="1"/>
  <c r="AO24" i="1"/>
  <c r="E24" i="5" s="1"/>
  <c r="AN24" i="1"/>
  <c r="D24" i="5" s="1"/>
  <c r="AQ23" i="1"/>
  <c r="G23" i="5" s="1"/>
  <c r="AP23" i="1"/>
  <c r="F23" i="5" s="1"/>
  <c r="AO23" i="1"/>
  <c r="E23" i="5" s="1"/>
  <c r="AN23" i="1"/>
  <c r="D23" i="5" s="1"/>
  <c r="AQ22" i="1"/>
  <c r="G22" i="5" s="1"/>
  <c r="AP22" i="1"/>
  <c r="F22" i="5" s="1"/>
  <c r="AO22" i="1"/>
  <c r="E22" i="5" s="1"/>
  <c r="AN22" i="1"/>
  <c r="D22" i="5" s="1"/>
  <c r="AQ20" i="1"/>
  <c r="G20" i="5" s="1"/>
  <c r="AP20" i="1"/>
  <c r="F20" i="5" s="1"/>
  <c r="AO20" i="1"/>
  <c r="E20" i="5" s="1"/>
  <c r="AN20" i="1"/>
  <c r="D20" i="5" s="1"/>
  <c r="AQ19" i="1"/>
  <c r="G19" i="5" s="1"/>
  <c r="AP19" i="1"/>
  <c r="F19" i="5" s="1"/>
  <c r="AO19" i="1"/>
  <c r="E19" i="5" s="1"/>
  <c r="AN19" i="1"/>
  <c r="D19" i="5" s="1"/>
  <c r="AQ18" i="1"/>
  <c r="G18" i="5" s="1"/>
  <c r="AP18" i="1"/>
  <c r="F18" i="5" s="1"/>
  <c r="AO18" i="1"/>
  <c r="E18" i="5" s="1"/>
  <c r="AN18" i="1"/>
  <c r="D18" i="5" s="1"/>
  <c r="AQ16" i="1"/>
  <c r="G16" i="5" s="1"/>
  <c r="AP16" i="1"/>
  <c r="F16" i="5" s="1"/>
  <c r="AO16" i="1"/>
  <c r="E16" i="5" s="1"/>
  <c r="AN16" i="1"/>
  <c r="D16" i="5" s="1"/>
  <c r="AQ15" i="1"/>
  <c r="G15" i="5" s="1"/>
  <c r="AP15" i="1"/>
  <c r="F15" i="5" s="1"/>
  <c r="AO15" i="1"/>
  <c r="E15" i="5" s="1"/>
  <c r="AN15" i="1"/>
  <c r="D15" i="5" s="1"/>
  <c r="AQ14" i="1"/>
  <c r="G14" i="5" s="1"/>
  <c r="AP14" i="1"/>
  <c r="F14" i="5" s="1"/>
  <c r="AO14" i="1"/>
  <c r="E14" i="5" s="1"/>
  <c r="AN14" i="1"/>
  <c r="D14" i="5" s="1"/>
  <c r="AQ12" i="1"/>
  <c r="G12" i="5" s="1"/>
  <c r="AP12" i="1"/>
  <c r="F12" i="5" s="1"/>
  <c r="AO12" i="1"/>
  <c r="E12" i="5" s="1"/>
  <c r="AN12" i="1"/>
  <c r="D12" i="5" s="1"/>
  <c r="AQ11" i="1"/>
  <c r="G11" i="5" s="1"/>
  <c r="AP11" i="1"/>
  <c r="F11" i="5" s="1"/>
  <c r="AO11" i="1"/>
  <c r="E11" i="5" s="1"/>
  <c r="AN11" i="1"/>
  <c r="D11" i="5" s="1"/>
  <c r="AQ10" i="1"/>
  <c r="G10" i="5" s="1"/>
  <c r="AP10" i="1"/>
  <c r="F10" i="5" s="1"/>
  <c r="AO10" i="1"/>
  <c r="E10" i="5" s="1"/>
  <c r="AN10" i="1"/>
  <c r="D10" i="5" s="1"/>
  <c r="AS11" i="1" l="1"/>
  <c r="AS12" i="1"/>
  <c r="AS15" i="1"/>
  <c r="AS16" i="1"/>
  <c r="AS19" i="1"/>
  <c r="AS20" i="1"/>
  <c r="AS23" i="1"/>
  <c r="AS24" i="1"/>
  <c r="AS27" i="1"/>
  <c r="AS31" i="1"/>
  <c r="AS32" i="1"/>
  <c r="AS36" i="1"/>
  <c r="AS39" i="1"/>
  <c r="AS43" i="1"/>
  <c r="AS47" i="1"/>
  <c r="AS48" i="1"/>
  <c r="AS52" i="1"/>
  <c r="AS55" i="1"/>
  <c r="AS56" i="1"/>
  <c r="AS65" i="1"/>
  <c r="AS66" i="1"/>
  <c r="AS67" i="1"/>
  <c r="AS68" i="1"/>
  <c r="AS70" i="1"/>
  <c r="AS73" i="1"/>
  <c r="AS74" i="1"/>
  <c r="AS75" i="1"/>
  <c r="AS76" i="1"/>
  <c r="AS77" i="1"/>
  <c r="AS78" i="1"/>
  <c r="AS83" i="1"/>
  <c r="AS84" i="1"/>
  <c r="AS85" i="1"/>
  <c r="AS86" i="1"/>
  <c r="AS87" i="1"/>
  <c r="AS88" i="1"/>
  <c r="AS91" i="1"/>
  <c r="AS92" i="1"/>
  <c r="AS93" i="1"/>
  <c r="AS94" i="1"/>
  <c r="AS95" i="1"/>
  <c r="AS96" i="1"/>
  <c r="AS100" i="1"/>
  <c r="AS101" i="1"/>
  <c r="AS102" i="1"/>
  <c r="AS105" i="1"/>
  <c r="AS106" i="1"/>
  <c r="AS107" i="1"/>
  <c r="AS69" i="1"/>
  <c r="AS35" i="1"/>
  <c r="AS40" i="1"/>
  <c r="AS51" i="1"/>
  <c r="AS44" i="1"/>
  <c r="AS28" i="1"/>
  <c r="AK107" i="1"/>
  <c r="AK106" i="1"/>
  <c r="AK105" i="1"/>
  <c r="AK101" i="1"/>
  <c r="AK102" i="1"/>
  <c r="AK100" i="1"/>
  <c r="AK96" i="1"/>
  <c r="AK95" i="1"/>
  <c r="AK94" i="1"/>
  <c r="AK93" i="1"/>
  <c r="AK92" i="1"/>
  <c r="AK91" i="1"/>
  <c r="AK88" i="1"/>
  <c r="AK87" i="1"/>
  <c r="AK86" i="1"/>
  <c r="AK85" i="1"/>
  <c r="AK84" i="1"/>
  <c r="AK83" i="1"/>
  <c r="AK78" i="1"/>
  <c r="AK77" i="1"/>
  <c r="AK76" i="1"/>
  <c r="AK75" i="1"/>
  <c r="AK74" i="1"/>
  <c r="AK73" i="1"/>
  <c r="AK67" i="1"/>
  <c r="AK68" i="1"/>
  <c r="AK69" i="1"/>
  <c r="AK70" i="1"/>
  <c r="AK65" i="1"/>
  <c r="AK56" i="1"/>
  <c r="AK55" i="1"/>
  <c r="AK52" i="1"/>
  <c r="AK51" i="1"/>
  <c r="AK48" i="1"/>
  <c r="AK47" i="1"/>
  <c r="AK44" i="1"/>
  <c r="AK43" i="1"/>
  <c r="AK40" i="1"/>
  <c r="AK39" i="1"/>
  <c r="AK36" i="1"/>
  <c r="AK35" i="1"/>
  <c r="AK32" i="1"/>
  <c r="AK31" i="1"/>
  <c r="AK28" i="1"/>
  <c r="AK27" i="1"/>
  <c r="AK24" i="1"/>
  <c r="AK23" i="1"/>
  <c r="AK20" i="1"/>
  <c r="AK19" i="1"/>
  <c r="AK16" i="1"/>
  <c r="AK15" i="1"/>
  <c r="AK12" i="1"/>
  <c r="AK11" i="1"/>
  <c r="AS26" i="1" l="1"/>
  <c r="AS50" i="1"/>
  <c r="AS38" i="1"/>
  <c r="AS90" i="1"/>
  <c r="AK30" i="1"/>
  <c r="AK99" i="1"/>
  <c r="AS72" i="1"/>
  <c r="AS64" i="1"/>
  <c r="AK42" i="1"/>
  <c r="AS42" i="1"/>
  <c r="AK46" i="1"/>
  <c r="AK26" i="1"/>
  <c r="AK18" i="1"/>
  <c r="AS34" i="1"/>
  <c r="AK10" i="1"/>
  <c r="AK54" i="1"/>
  <c r="AS82" i="1"/>
  <c r="AS22" i="1"/>
  <c r="AS18" i="1"/>
  <c r="AS104" i="1"/>
  <c r="AS54" i="1"/>
  <c r="AS30" i="1"/>
  <c r="AS99" i="1"/>
  <c r="AS46" i="1"/>
  <c r="AS14" i="1"/>
  <c r="AS10" i="1"/>
  <c r="AK104" i="1"/>
  <c r="AK90" i="1"/>
  <c r="AK14" i="1"/>
  <c r="AK50" i="1"/>
  <c r="AK22" i="1"/>
  <c r="AK34" i="1"/>
  <c r="AK64" i="1"/>
  <c r="AK38" i="1"/>
  <c r="AK72" i="1"/>
  <c r="AK82" i="1"/>
  <c r="AS98" i="1" l="1"/>
  <c r="AK98" i="1"/>
  <c r="AK80" i="1"/>
  <c r="AS62" i="1"/>
  <c r="AS80" i="1"/>
  <c r="AK62" i="1"/>
  <c r="AK60" i="1" s="1"/>
  <c r="L107" i="5"/>
  <c r="L106" i="5"/>
  <c r="L105" i="5"/>
  <c r="L101" i="5"/>
  <c r="L102" i="5"/>
  <c r="L100" i="5"/>
  <c r="L96" i="5"/>
  <c r="L95" i="5"/>
  <c r="L94" i="5"/>
  <c r="L93" i="5"/>
  <c r="L92" i="5"/>
  <c r="L91" i="5"/>
  <c r="L88" i="5"/>
  <c r="L87" i="5"/>
  <c r="L86" i="5"/>
  <c r="L85" i="5"/>
  <c r="L84" i="5"/>
  <c r="L83" i="5"/>
  <c r="L78" i="5"/>
  <c r="L77" i="5"/>
  <c r="L76" i="5"/>
  <c r="L75" i="5"/>
  <c r="L74" i="5"/>
  <c r="L73" i="5"/>
  <c r="L66" i="5"/>
  <c r="L67" i="5"/>
  <c r="L68" i="5"/>
  <c r="L69" i="5"/>
  <c r="L70" i="5"/>
  <c r="L65" i="5"/>
  <c r="L56" i="5"/>
  <c r="L55" i="5"/>
  <c r="L52" i="5"/>
  <c r="L51" i="5"/>
  <c r="L48" i="5"/>
  <c r="L47" i="5"/>
  <c r="L44" i="5"/>
  <c r="L43" i="5"/>
  <c r="L40" i="5"/>
  <c r="L39" i="5"/>
  <c r="L36" i="5"/>
  <c r="L35" i="5"/>
  <c r="L32" i="5"/>
  <c r="L31" i="5"/>
  <c r="L28" i="5"/>
  <c r="L27" i="5"/>
  <c r="L24" i="5"/>
  <c r="L23" i="5"/>
  <c r="L20" i="5"/>
  <c r="L19" i="5"/>
  <c r="L16" i="5"/>
  <c r="L15" i="5"/>
  <c r="L12" i="5"/>
  <c r="L11" i="5"/>
  <c r="AS60" i="1" l="1"/>
  <c r="L14" i="5"/>
  <c r="L22" i="5"/>
  <c r="L30" i="5"/>
  <c r="L90" i="5"/>
  <c r="L18" i="5"/>
  <c r="L26" i="5"/>
  <c r="L34" i="5"/>
  <c r="L99" i="5"/>
  <c r="L38" i="5"/>
  <c r="L104" i="5"/>
  <c r="L64" i="5"/>
  <c r="L54" i="5"/>
  <c r="L82" i="5"/>
  <c r="L42" i="5"/>
  <c r="L10" i="5"/>
  <c r="L46" i="5"/>
  <c r="L50" i="5"/>
  <c r="L72" i="5"/>
  <c r="L98" i="5" l="1"/>
  <c r="L62" i="5"/>
  <c r="L80" i="5"/>
  <c r="L6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PPA-CPD-Stats</author>
  </authors>
  <commentList>
    <comment ref="T7" authorId="0" shapeId="0" xr:uid="{4158C960-DFC0-4577-99BA-0F3C4646943E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Cagayan Corn Products Corporation</t>
        </r>
      </text>
    </comment>
    <comment ref="U7" authorId="0" shapeId="0" xr:uid="{42111353-0E95-478D-BD9A-4F38F1E17A6F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Cagayan de Oro Oil Company Incorporated</t>
        </r>
      </text>
    </comment>
    <comment ref="V7" authorId="0" shapeId="0" xr:uid="{2F721870-16A7-48F5-9E70-795E3D673AA2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Carlos A. Gothong Lines Inc</t>
        </r>
      </text>
    </comment>
    <comment ref="W7" authorId="0" shapeId="0" xr:uid="{D24BDD45-80F4-4532-B447-408BBEBE8D32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Del Monte Philippines Inc.</t>
        </r>
      </text>
    </comment>
    <comment ref="X7" authorId="0" shapeId="0" xr:uid="{F3F5AA4A-6CC1-4D68-90DF-B0FEB986DFA6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Felcor Petroleum Depot Corporation</t>
        </r>
      </text>
    </comment>
    <comment ref="Y7" authorId="0" shapeId="0" xr:uid="{36944F0C-7793-43C5-8050-7D740D010839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General Milling Corporation</t>
        </r>
      </text>
    </comment>
    <comment ref="Z7" authorId="0" shapeId="0" xr:uid="{D397C134-C22F-425F-8601-6ECAE70E362F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Holcim Philippines Manufacturing Corporation</t>
        </r>
      </text>
    </comment>
    <comment ref="AA7" authorId="0" shapeId="0" xr:uid="{0F0B235E-1E20-4611-A915-AF0113896BD2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Minergy Power Corporation</t>
        </r>
      </text>
    </comment>
    <comment ref="AB7" authorId="0" shapeId="0" xr:uid="{380500E8-E726-4E5C-A5F7-0A1616EA83E0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Misamis Oriental Land Development Corporation/ Pilipinas Kao Inc.</t>
        </r>
      </text>
    </comment>
    <comment ref="AC7" authorId="0" shapeId="0" xr:uid="{DA6ADBD8-54E6-4775-AAE6-CAF58FF80B4E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Philippine Iron Construction and Marine Works</t>
        </r>
      </text>
    </comment>
    <comment ref="AD7" authorId="0" shapeId="0" xr:uid="{DA8DABE0-3462-43E5-A8C9-0D98A93EA3A0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Premium Megastructures Inc.</t>
        </r>
      </text>
    </comment>
    <comment ref="AE7" authorId="0" shapeId="0" xr:uid="{56150DE6-78B9-41DA-ADB0-C3B6D8A3E5ED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Pryce Gases Inc. - Balingasag</t>
        </r>
      </text>
    </comment>
    <comment ref="AF7" authorId="0" shapeId="0" xr:uid="{5FCB32CB-0502-44EB-A12C-E7431A7ED15A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Pryce Gases Inc. - Calangahan</t>
        </r>
      </text>
    </comment>
    <comment ref="AG7" authorId="0" shapeId="0" xr:uid="{A51DA493-EFD4-446B-A2BF-FE942F7682BE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Resins Inc.</t>
        </r>
      </text>
    </comment>
    <comment ref="AH7" authorId="0" shapeId="0" xr:uid="{A9183140-1704-47F1-B3D7-0C2543A9F204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San Miguel Corporation</t>
        </r>
      </text>
    </comment>
    <comment ref="AI7" authorId="0" shapeId="0" xr:uid="{7291B913-F27A-4569-8DAF-C359265804E1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Wilmar Edible Oils Philippines Inc.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PPA-CPD-Stats</author>
  </authors>
  <commentList>
    <comment ref="O7" authorId="0" shapeId="0" xr:uid="{9B7AA938-82F1-4BF7-992C-650249FCD59A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Cagayan de Oro Oil Company Incorporated</t>
        </r>
      </text>
    </comment>
    <comment ref="P7" authorId="0" shapeId="0" xr:uid="{7CFDE4AC-BE69-4D69-8A84-F6AA77D46D8F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Carlos A. Gothong Lines Inc</t>
        </r>
      </text>
    </comment>
    <comment ref="Q7" authorId="0" shapeId="0" xr:uid="{437C700C-BB5C-422A-9193-C0D62E230AA0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Del Monte Philippines Inc.</t>
        </r>
      </text>
    </comment>
    <comment ref="R7" authorId="0" shapeId="0" xr:uid="{5929B276-92F7-43E2-B6DC-9E5E81B4F645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Felcor Petroleum Depot Corporation</t>
        </r>
      </text>
    </comment>
    <comment ref="S7" authorId="0" shapeId="0" xr:uid="{2EE82873-B411-4644-B55C-7CF162FB523F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General Milling Corporation</t>
        </r>
      </text>
    </comment>
    <comment ref="T7" authorId="0" shapeId="0" xr:uid="{627D8CF4-FD19-4E9A-8989-09B995BAC4CA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Holcim Philippines Manufacturing Corporation</t>
        </r>
      </text>
    </comment>
    <comment ref="U7" authorId="0" shapeId="0" xr:uid="{62A123F6-2018-42D1-9556-D769A10A6B5F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Minergy Power Corporation</t>
        </r>
      </text>
    </comment>
    <comment ref="V7" authorId="0" shapeId="0" xr:uid="{2393D118-CC9F-4F13-94E6-D640A93CF0EE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Misamis Oriental Land Development Corporation/ Pilipinas Kao Inc.</t>
        </r>
      </text>
    </comment>
    <comment ref="X7" authorId="0" shapeId="0" xr:uid="{5A692B7F-C41F-447F-AAC4-6499E7208836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Philippine Global Coconut Oil Mill Inc.</t>
        </r>
      </text>
    </comment>
    <comment ref="Y7" authorId="0" shapeId="0" xr:uid="{436FBFF4-18CE-4CE8-AC9C-5D59009BD35D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Philippine Iron Construction and Marine Works</t>
        </r>
      </text>
    </comment>
    <comment ref="Z7" authorId="0" shapeId="0" xr:uid="{4FAE87CE-E4EC-4446-839C-40D5523B9EAC}">
      <text>
        <r>
          <rPr>
            <b/>
            <sz val="9"/>
            <color indexed="81"/>
            <rFont val="Tahoma"/>
            <family val="2"/>
          </rPr>
          <t>PPA-CPD-Stats:</t>
        </r>
        <r>
          <rPr>
            <sz val="9"/>
            <color indexed="81"/>
            <rFont val="Tahoma"/>
            <family val="2"/>
          </rPr>
          <t xml:space="preserve">
Wilmar Edible Oils Philippines Inc.</t>
        </r>
      </text>
    </comment>
  </commentList>
</comments>
</file>

<file path=xl/sharedStrings.xml><?xml version="1.0" encoding="utf-8"?>
<sst xmlns="http://schemas.openxmlformats.org/spreadsheetml/2006/main" count="389" uniqueCount="94">
  <si>
    <t>AT BERTH ONLY</t>
  </si>
  <si>
    <t>PARTICULARS</t>
  </si>
  <si>
    <t>A. SHIPPING</t>
  </si>
  <si>
    <t xml:space="preserve">   1. Number of vessels</t>
  </si>
  <si>
    <t xml:space="preserve">         Domestic</t>
  </si>
  <si>
    <t xml:space="preserve">         Foreign</t>
  </si>
  <si>
    <t xml:space="preserve">   4. Deadweight Tonnage</t>
  </si>
  <si>
    <t xml:space="preserve">   5. Length of Vessel (m.)</t>
  </si>
  <si>
    <t xml:space="preserve">   6. Beam of Vessel (m.)</t>
  </si>
  <si>
    <t xml:space="preserve">   7. Draft of Vessel (m.)</t>
  </si>
  <si>
    <t xml:space="preserve">   8. Down/Idle Time  (hrs.)</t>
  </si>
  <si>
    <t xml:space="preserve">   9. Waiting Time  (hrs.)</t>
  </si>
  <si>
    <t xml:space="preserve">  10. Service Time  (hrs.)</t>
  </si>
  <si>
    <t xml:space="preserve">   11. Net Service Time  (hrs.)</t>
  </si>
  <si>
    <t xml:space="preserve">   12. Total Dwell Time in Port (hrs.)</t>
  </si>
  <si>
    <t>B . CARGO AND PASSENGER</t>
  </si>
  <si>
    <t xml:space="preserve">  1. Total Cargo Throughput (m.t.)</t>
  </si>
  <si>
    <t xml:space="preserve">     a. Domestic</t>
  </si>
  <si>
    <t xml:space="preserve">           Inbound</t>
  </si>
  <si>
    <t xml:space="preserve">              Breakbulk</t>
  </si>
  <si>
    <t xml:space="preserve">              Liquid Bulk</t>
  </si>
  <si>
    <t xml:space="preserve">              Dry Bulk</t>
  </si>
  <si>
    <t xml:space="preserve">              Containerized </t>
  </si>
  <si>
    <t xml:space="preserve">              Transit Cargo</t>
  </si>
  <si>
    <t xml:space="preserve">              Transhipment</t>
  </si>
  <si>
    <t xml:space="preserve">           Outbound</t>
  </si>
  <si>
    <t xml:space="preserve">              Containerized Cargo</t>
  </si>
  <si>
    <t xml:space="preserve">              Transhipment </t>
  </si>
  <si>
    <t xml:space="preserve">     b. Foreign</t>
  </si>
  <si>
    <t xml:space="preserve">           Import</t>
  </si>
  <si>
    <t xml:space="preserve">           Export</t>
  </si>
  <si>
    <t xml:space="preserve">              Liquid Bulk </t>
  </si>
  <si>
    <t xml:space="preserve">              Transit Cargo </t>
  </si>
  <si>
    <t xml:space="preserve">  2. Total Passengers</t>
  </si>
  <si>
    <t xml:space="preserve">     Domestic</t>
  </si>
  <si>
    <t xml:space="preserve">              c. Cruise Ships</t>
  </si>
  <si>
    <t xml:space="preserve">     Foreign</t>
  </si>
  <si>
    <t xml:space="preserve">SHIPPING, CARGO &amp; PASSENGER STATISTICS </t>
  </si>
  <si>
    <t>AT ANCHORAGE ONLY</t>
  </si>
  <si>
    <t xml:space="preserve">SUMMARY SHIPPING, CARGO &amp; PASSENGER STATISTICS </t>
  </si>
  <si>
    <t>AT BERTH AND ANCHORAGE</t>
  </si>
  <si>
    <t>A T   B E R T H</t>
  </si>
  <si>
    <t>AT ANCHORAGE</t>
  </si>
  <si>
    <t>TOTAL</t>
  </si>
  <si>
    <t>Base Port</t>
  </si>
  <si>
    <t>Other Govt Ports</t>
  </si>
  <si>
    <t>Private Ports</t>
  </si>
  <si>
    <t>BP</t>
  </si>
  <si>
    <t>OTP</t>
  </si>
  <si>
    <t>OGP</t>
  </si>
  <si>
    <t>PP</t>
  </si>
  <si>
    <t>GRAND TOTAL</t>
  </si>
  <si>
    <t xml:space="preserve"> </t>
  </si>
  <si>
    <t>Disembarked</t>
  </si>
  <si>
    <t>Embarked</t>
  </si>
  <si>
    <t xml:space="preserve">              a. Domestic</t>
  </si>
  <si>
    <t xml:space="preserve">              b. Foreign</t>
  </si>
  <si>
    <t xml:space="preserve">   2. Gross Tonnage</t>
  </si>
  <si>
    <t xml:space="preserve">   3. Net Tonnage</t>
  </si>
  <si>
    <t>Other Terminal Ports</t>
  </si>
  <si>
    <t>2023</t>
  </si>
  <si>
    <t>PMO : Misamis Oriental/Cagayan de Oro</t>
  </si>
  <si>
    <t>Cagayan de Oro</t>
  </si>
  <si>
    <t>Cagayan de Oro RORO</t>
  </si>
  <si>
    <t>Balingoan</t>
  </si>
  <si>
    <t>Balingoan RORO</t>
  </si>
  <si>
    <t>Benoni</t>
  </si>
  <si>
    <t>Benoni RORO</t>
  </si>
  <si>
    <t>Opol</t>
  </si>
  <si>
    <t>Balbagon</t>
  </si>
  <si>
    <t>Balbagon RORO</t>
  </si>
  <si>
    <t>Guinsiliban</t>
  </si>
  <si>
    <t>Guinsiliban RORO</t>
  </si>
  <si>
    <t>Maanas</t>
  </si>
  <si>
    <t>Tablon</t>
  </si>
  <si>
    <t>CCPC</t>
  </si>
  <si>
    <t>CDO Oil</t>
  </si>
  <si>
    <t>DMPI</t>
  </si>
  <si>
    <t>Felcor</t>
  </si>
  <si>
    <t>GMC</t>
  </si>
  <si>
    <t>Holcim</t>
  </si>
  <si>
    <t>Minergy</t>
  </si>
  <si>
    <t>PKI</t>
  </si>
  <si>
    <t>PICMW</t>
  </si>
  <si>
    <t>PMI</t>
  </si>
  <si>
    <t>Pryce Gas - Balingasag</t>
  </si>
  <si>
    <t>Pryce Gas - Calangahan</t>
  </si>
  <si>
    <t>Resins</t>
  </si>
  <si>
    <t>SMC</t>
  </si>
  <si>
    <t>Wilmar</t>
  </si>
  <si>
    <t>CAGLI</t>
  </si>
  <si>
    <t>PPA Jasaan</t>
  </si>
  <si>
    <t>Petro de Oro</t>
  </si>
  <si>
    <t>PhilCoco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</si>
</sst>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1" fillId="0" borderId="0" xfId="0" quotePrefix="1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quotePrefix="1" applyFont="1"/>
    <xf numFmtId="0" fontId="3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3" fontId="2" fillId="0" borderId="0" xfId="0" applyNumberFormat="1" applyFont="1"/>
    <xf numFmtId="3" fontId="2" fillId="0" borderId="9" xfId="0" applyNumberFormat="1" applyFont="1" applyBorder="1"/>
    <xf numFmtId="3" fontId="2" fillId="0" borderId="12" xfId="0" applyNumberFormat="1" applyFont="1" applyBorder="1"/>
    <xf numFmtId="3" fontId="2" fillId="0" borderId="11" xfId="0" applyNumberFormat="1" applyFont="1" applyBorder="1"/>
    <xf numFmtId="3" fontId="2" fillId="2" borderId="9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4" fontId="4" fillId="2" borderId="10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center"/>
    </xf>
    <xf numFmtId="4" fontId="4" fillId="5" borderId="10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9" fillId="0" borderId="0" xfId="0" applyNumberFormat="1" applyFont="1"/>
    <xf numFmtId="4" fontId="8" fillId="0" borderId="0" xfId="0" applyNumberFormat="1" applyFont="1"/>
    <xf numFmtId="0" fontId="3" fillId="0" borderId="10" xfId="0" applyFont="1" applyBorder="1" applyAlignment="1" applyProtection="1">
      <alignment horizontal="center" vertical="center"/>
      <protection locked="0"/>
    </xf>
    <xf numFmtId="4" fontId="4" fillId="6" borderId="13" xfId="0" applyNumberFormat="1" applyFont="1" applyFill="1" applyBorder="1" applyAlignment="1">
      <alignment horizontal="center"/>
    </xf>
    <xf numFmtId="4" fontId="4" fillId="6" borderId="14" xfId="0" applyNumberFormat="1" applyFont="1" applyFill="1" applyBorder="1" applyAlignment="1">
      <alignment horizontal="center"/>
    </xf>
    <xf numFmtId="4" fontId="4" fillId="6" borderId="15" xfId="0" applyNumberFormat="1" applyFont="1" applyFill="1" applyBorder="1" applyAlignment="1">
      <alignment horizontal="center"/>
    </xf>
    <xf numFmtId="4" fontId="4" fillId="7" borderId="10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R108"/>
  <sheetViews>
    <sheetView tabSelected="1" workbookViewId="0">
      <pane xSplit="3" ySplit="7" topLeftCell="D8" activePane="bottomRight" state="frozen"/>
      <selection activeCell="C19" sqref="C19"/>
      <selection pane="topRight" activeCell="C19" sqref="C19"/>
      <selection pane="bottomLeft" activeCell="C19" sqref="C19"/>
      <selection pane="bottomRight" activeCell="E19" sqref="E19"/>
    </sheetView>
  </sheetViews>
  <sheetFormatPr defaultColWidth="9.140625" defaultRowHeight="15" x14ac:dyDescent="0.2"/>
  <cols>
    <col min="1" max="1" width="2.28515625" style="2" customWidth="1"/>
    <col min="2" max="2" width="4.42578125" style="2" customWidth="1"/>
    <col min="3" max="3" width="45.42578125" style="2" customWidth="1"/>
    <col min="4" max="4" width="12.7109375" style="27" bestFit="1" customWidth="1"/>
    <col min="5" max="5" width="21.5703125" style="27" bestFit="1" customWidth="1"/>
    <col min="6" max="6" width="18" style="27" bestFit="1" customWidth="1"/>
    <col min="7" max="7" width="14.28515625" style="27" bestFit="1" customWidth="1"/>
    <col min="8" max="8" width="13.7109375" style="27" bestFit="1" customWidth="1"/>
    <col min="9" max="9" width="21.5703125" style="27" bestFit="1" customWidth="1"/>
    <col min="10" max="10" width="18" style="27" customWidth="1"/>
    <col min="11" max="11" width="14.28515625" style="27" customWidth="1"/>
    <col min="12" max="12" width="12.7109375" style="27" bestFit="1" customWidth="1"/>
    <col min="13" max="13" width="9.5703125" style="2" bestFit="1" customWidth="1"/>
    <col min="14" max="14" width="13.140625" style="2" bestFit="1" customWidth="1"/>
    <col min="15" max="15" width="11.28515625" style="2" bestFit="1" customWidth="1"/>
    <col min="16" max="16" width="10.140625" style="2" bestFit="1" customWidth="1"/>
    <col min="17" max="18" width="13.140625" style="2" bestFit="1" customWidth="1"/>
    <col min="19" max="16384" width="9.140625" style="2"/>
  </cols>
  <sheetData>
    <row r="1" spans="1:18" ht="15.75" x14ac:dyDescent="0.25">
      <c r="A1" s="1" t="s">
        <v>39</v>
      </c>
    </row>
    <row r="2" spans="1:18" ht="15.75" x14ac:dyDescent="0.25">
      <c r="A2" s="1" t="s">
        <v>61</v>
      </c>
    </row>
    <row r="3" spans="1:18" ht="15.75" x14ac:dyDescent="0.25">
      <c r="A3" s="3" t="s">
        <v>40</v>
      </c>
    </row>
    <row r="4" spans="1:18" ht="15.75" x14ac:dyDescent="0.25">
      <c r="A4" s="4" t="s">
        <v>60</v>
      </c>
    </row>
    <row r="6" spans="1:18" x14ac:dyDescent="0.2">
      <c r="A6" s="59" t="s">
        <v>1</v>
      </c>
      <c r="B6" s="59"/>
      <c r="C6" s="59"/>
      <c r="D6" s="60" t="s">
        <v>41</v>
      </c>
      <c r="E6" s="61"/>
      <c r="F6" s="61"/>
      <c r="G6" s="62"/>
      <c r="H6" s="63" t="s">
        <v>42</v>
      </c>
      <c r="I6" s="63"/>
      <c r="J6" s="63"/>
      <c r="K6" s="63"/>
      <c r="L6" s="64" t="s">
        <v>43</v>
      </c>
    </row>
    <row r="7" spans="1:18" x14ac:dyDescent="0.2">
      <c r="A7" s="59"/>
      <c r="B7" s="59"/>
      <c r="C7" s="59"/>
      <c r="D7" s="43" t="s">
        <v>44</v>
      </c>
      <c r="E7" s="44" t="s">
        <v>59</v>
      </c>
      <c r="F7" s="45" t="s">
        <v>45</v>
      </c>
      <c r="G7" s="46" t="s">
        <v>46</v>
      </c>
      <c r="H7" s="43" t="s">
        <v>44</v>
      </c>
      <c r="I7" s="44" t="s">
        <v>59</v>
      </c>
      <c r="J7" s="45" t="s">
        <v>45</v>
      </c>
      <c r="K7" s="46" t="s">
        <v>46</v>
      </c>
      <c r="L7" s="64"/>
      <c r="N7" s="55"/>
      <c r="O7" s="55"/>
      <c r="P7" s="55"/>
      <c r="Q7" s="55"/>
      <c r="R7" s="55"/>
    </row>
    <row r="8" spans="1:18" ht="15.75" x14ac:dyDescent="0.25">
      <c r="A8" s="5" t="s">
        <v>2</v>
      </c>
      <c r="B8" s="6"/>
      <c r="C8" s="7"/>
      <c r="D8" s="28"/>
      <c r="E8" s="28"/>
      <c r="F8" s="28"/>
      <c r="G8" s="28"/>
      <c r="H8" s="28"/>
      <c r="I8" s="28"/>
      <c r="J8" s="28"/>
      <c r="K8" s="28"/>
      <c r="L8" s="28"/>
    </row>
    <row r="9" spans="1:18" x14ac:dyDescent="0.2">
      <c r="A9" s="8"/>
      <c r="B9" s="9"/>
      <c r="C9" s="7"/>
      <c r="D9" s="29"/>
      <c r="E9" s="29"/>
      <c r="F9" s="29"/>
      <c r="G9" s="29"/>
      <c r="H9" s="29"/>
      <c r="I9" s="29"/>
      <c r="J9" s="29"/>
      <c r="K9" s="29"/>
      <c r="L9" s="29"/>
    </row>
    <row r="10" spans="1:18" x14ac:dyDescent="0.2">
      <c r="A10" s="10" t="s">
        <v>3</v>
      </c>
      <c r="B10" s="6"/>
      <c r="C10" s="7"/>
      <c r="D10" s="29">
        <f>'MOC-berth'!AN10</f>
        <v>2354</v>
      </c>
      <c r="E10" s="29">
        <f>'MOC-berth'!AO10</f>
        <v>8257</v>
      </c>
      <c r="F10" s="29">
        <f>'MOC-berth'!AP10</f>
        <v>849</v>
      </c>
      <c r="G10" s="29">
        <f>'MOC-berth'!AQ10</f>
        <v>905</v>
      </c>
      <c r="H10" s="29">
        <f>'MOC-ancho'!AE10</f>
        <v>10</v>
      </c>
      <c r="I10" s="29">
        <f>'MOC-ancho'!AF10</f>
        <v>5</v>
      </c>
      <c r="J10" s="29">
        <f>'MOC-ancho'!AG10</f>
        <v>12</v>
      </c>
      <c r="K10" s="29">
        <f>'MOC-ancho'!AH10</f>
        <v>71</v>
      </c>
      <c r="L10" s="29">
        <f t="shared" ref="L10" si="0">+L11+L12</f>
        <v>12463</v>
      </c>
    </row>
    <row r="11" spans="1:18" x14ac:dyDescent="0.2">
      <c r="A11" s="10" t="s">
        <v>4</v>
      </c>
      <c r="B11" s="6"/>
      <c r="C11" s="7"/>
      <c r="D11" s="29">
        <f>'MOC-berth'!AN11</f>
        <v>2218</v>
      </c>
      <c r="E11" s="29">
        <f>'MOC-berth'!AO11</f>
        <v>8256</v>
      </c>
      <c r="F11" s="29">
        <f>'MOC-berth'!AP11</f>
        <v>848</v>
      </c>
      <c r="G11" s="29">
        <f>'MOC-berth'!AQ11</f>
        <v>747</v>
      </c>
      <c r="H11" s="29">
        <f>'MOC-ancho'!AE11</f>
        <v>9</v>
      </c>
      <c r="I11" s="29">
        <f>'MOC-ancho'!AF11</f>
        <v>5</v>
      </c>
      <c r="J11" s="29">
        <f>'MOC-ancho'!AG11</f>
        <v>8</v>
      </c>
      <c r="K11" s="29">
        <f>'MOC-ancho'!AH11</f>
        <v>37</v>
      </c>
      <c r="L11" s="29">
        <f>SUM(D11:K11)</f>
        <v>12128</v>
      </c>
    </row>
    <row r="12" spans="1:18" x14ac:dyDescent="0.2">
      <c r="A12" s="10" t="s">
        <v>5</v>
      </c>
      <c r="B12" s="6"/>
      <c r="C12" s="7"/>
      <c r="D12" s="29">
        <f>'MOC-berth'!AN12</f>
        <v>136</v>
      </c>
      <c r="E12" s="29">
        <f>'MOC-berth'!AO12</f>
        <v>1</v>
      </c>
      <c r="F12" s="29">
        <f>'MOC-berth'!AP12</f>
        <v>1</v>
      </c>
      <c r="G12" s="29">
        <f>'MOC-berth'!AQ12</f>
        <v>158</v>
      </c>
      <c r="H12" s="29">
        <f>'MOC-ancho'!AE12</f>
        <v>1</v>
      </c>
      <c r="I12" s="29">
        <f>'MOC-ancho'!AF12</f>
        <v>0</v>
      </c>
      <c r="J12" s="29">
        <f>'MOC-ancho'!AG12</f>
        <v>4</v>
      </c>
      <c r="K12" s="29">
        <f>'MOC-ancho'!AH12</f>
        <v>34</v>
      </c>
      <c r="L12" s="29">
        <f>SUM(D12:K12)</f>
        <v>335</v>
      </c>
    </row>
    <row r="13" spans="1:18" x14ac:dyDescent="0.2">
      <c r="A13" s="8"/>
      <c r="B13" s="9"/>
      <c r="C13" s="7"/>
      <c r="D13" s="29"/>
      <c r="E13" s="29"/>
      <c r="F13" s="29"/>
      <c r="G13" s="29"/>
      <c r="H13" s="29"/>
      <c r="I13" s="29"/>
      <c r="J13" s="29"/>
      <c r="K13" s="29"/>
      <c r="L13" s="29"/>
    </row>
    <row r="14" spans="1:18" x14ac:dyDescent="0.2">
      <c r="A14" s="10" t="s">
        <v>57</v>
      </c>
      <c r="B14" s="6"/>
      <c r="C14" s="7"/>
      <c r="D14" s="29">
        <f>'MOC-berth'!AN14</f>
        <v>14464635.419999998</v>
      </c>
      <c r="E14" s="29">
        <f>'MOC-berth'!AO14</f>
        <v>2903460.4899999974</v>
      </c>
      <c r="F14" s="29">
        <f>'MOC-berth'!AP14</f>
        <v>344479.39999999979</v>
      </c>
      <c r="G14" s="29">
        <f>'MOC-berth'!AQ14</f>
        <v>2281229.2800000003</v>
      </c>
      <c r="H14" s="29">
        <f>'MOC-ancho'!AE14</f>
        <v>10006.67</v>
      </c>
      <c r="I14" s="29">
        <f>'MOC-ancho'!AF14</f>
        <v>13743.93</v>
      </c>
      <c r="J14" s="29">
        <f>'MOC-ancho'!AG14</f>
        <v>37283.47</v>
      </c>
      <c r="K14" s="29">
        <f>'MOC-ancho'!AH14</f>
        <v>587803.81999999995</v>
      </c>
      <c r="L14" s="29">
        <f t="shared" ref="L14" si="1">+L15+L16</f>
        <v>20642642.479999997</v>
      </c>
    </row>
    <row r="15" spans="1:18" x14ac:dyDescent="0.2">
      <c r="A15" s="10" t="s">
        <v>4</v>
      </c>
      <c r="B15" s="6"/>
      <c r="C15" s="7"/>
      <c r="D15" s="29">
        <f>'MOC-berth'!AN15</f>
        <v>12966502.009999998</v>
      </c>
      <c r="E15" s="29">
        <f>'MOC-berth'!AO15</f>
        <v>2901097.4899999974</v>
      </c>
      <c r="F15" s="29">
        <f>'MOC-berth'!AP15</f>
        <v>340952.39999999979</v>
      </c>
      <c r="G15" s="29">
        <f>'MOC-berth'!AQ15</f>
        <v>680129.54000000015</v>
      </c>
      <c r="H15" s="29">
        <f>'MOC-ancho'!AE15</f>
        <v>6479.67</v>
      </c>
      <c r="I15" s="29">
        <f>'MOC-ancho'!AF15</f>
        <v>13743.93</v>
      </c>
      <c r="J15" s="29">
        <f>'MOC-ancho'!AG15</f>
        <v>23986.47</v>
      </c>
      <c r="K15" s="29">
        <f>'MOC-ancho'!AH15</f>
        <v>62200.819999999992</v>
      </c>
      <c r="L15" s="29">
        <f>SUM(D15:K15)</f>
        <v>16995092.329999998</v>
      </c>
    </row>
    <row r="16" spans="1:18" x14ac:dyDescent="0.2">
      <c r="A16" s="10" t="s">
        <v>5</v>
      </c>
      <c r="B16" s="6"/>
      <c r="C16" s="7"/>
      <c r="D16" s="29">
        <f>'MOC-berth'!AN16</f>
        <v>1498133.4099999997</v>
      </c>
      <c r="E16" s="29">
        <f>'MOC-berth'!AO16</f>
        <v>2363</v>
      </c>
      <c r="F16" s="29">
        <f>'MOC-berth'!AP16</f>
        <v>3527</v>
      </c>
      <c r="G16" s="29">
        <f>'MOC-berth'!AQ16</f>
        <v>1601099.74</v>
      </c>
      <c r="H16" s="29">
        <f>'MOC-ancho'!AE16</f>
        <v>3527</v>
      </c>
      <c r="I16" s="29">
        <f>'MOC-ancho'!AF16</f>
        <v>0</v>
      </c>
      <c r="J16" s="29">
        <f>'MOC-ancho'!AG16</f>
        <v>13297</v>
      </c>
      <c r="K16" s="29">
        <f>'MOC-ancho'!AH16</f>
        <v>525603</v>
      </c>
      <c r="L16" s="29">
        <f>SUM(D16:K16)</f>
        <v>3647550.1499999994</v>
      </c>
    </row>
    <row r="17" spans="1:12" x14ac:dyDescent="0.2">
      <c r="A17" s="9"/>
      <c r="B17" s="6"/>
      <c r="C17" s="7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">
      <c r="A18" s="10" t="s">
        <v>58</v>
      </c>
      <c r="B18" s="6"/>
      <c r="C18" s="7"/>
      <c r="D18" s="29">
        <f>'MOC-berth'!AN18</f>
        <v>6659557.8300000001</v>
      </c>
      <c r="E18" s="29">
        <f>'MOC-berth'!AO18</f>
        <v>1102776.6199999994</v>
      </c>
      <c r="F18" s="29">
        <f>'MOC-berth'!AP18</f>
        <v>173648.69000000012</v>
      </c>
      <c r="G18" s="29">
        <f>'MOC-berth'!AQ18</f>
        <v>1163379.4300000002</v>
      </c>
      <c r="H18" s="29">
        <f>'MOC-ancho'!AE18</f>
        <v>4614.93</v>
      </c>
      <c r="I18" s="29">
        <f>'MOC-ancho'!AF18</f>
        <v>4121.88</v>
      </c>
      <c r="J18" s="29">
        <f>'MOC-ancho'!AG18</f>
        <v>15094.029999999999</v>
      </c>
      <c r="K18" s="29">
        <f>'MOC-ancho'!AH18</f>
        <v>261848.45</v>
      </c>
      <c r="L18" s="29">
        <f t="shared" ref="L18" si="2">+L19+L20</f>
        <v>9385041.8599999994</v>
      </c>
    </row>
    <row r="19" spans="1:12" x14ac:dyDescent="0.2">
      <c r="A19" s="10" t="s">
        <v>4</v>
      </c>
      <c r="B19" s="6"/>
      <c r="C19" s="7"/>
      <c r="D19" s="29">
        <f>'MOC-berth'!AN19</f>
        <v>5887586.2000000002</v>
      </c>
      <c r="E19" s="29">
        <f>'MOC-berth'!AO19</f>
        <v>1101277.6199999994</v>
      </c>
      <c r="F19" s="29">
        <f>'MOC-berth'!AP19</f>
        <v>172590.69000000012</v>
      </c>
      <c r="G19" s="29">
        <f>'MOC-berth'!AQ19</f>
        <v>357961.11</v>
      </c>
      <c r="H19" s="29">
        <f>'MOC-ancho'!AE19</f>
        <v>3556.9300000000003</v>
      </c>
      <c r="I19" s="29">
        <f>'MOC-ancho'!AF19</f>
        <v>4121.88</v>
      </c>
      <c r="J19" s="29">
        <f>'MOC-ancho'!AG19</f>
        <v>8987.0299999999988</v>
      </c>
      <c r="K19" s="29">
        <f>'MOC-ancho'!AH19</f>
        <v>28966.449999999997</v>
      </c>
      <c r="L19" s="29">
        <f>SUM(D19:K19)</f>
        <v>7565047.9100000001</v>
      </c>
    </row>
    <row r="20" spans="1:12" x14ac:dyDescent="0.2">
      <c r="A20" s="10" t="s">
        <v>5</v>
      </c>
      <c r="B20" s="6"/>
      <c r="C20" s="7"/>
      <c r="D20" s="29">
        <f>'MOC-berth'!AN20</f>
        <v>771971.62999999989</v>
      </c>
      <c r="E20" s="29">
        <f>'MOC-berth'!AO20</f>
        <v>1499</v>
      </c>
      <c r="F20" s="29">
        <f>'MOC-berth'!AP20</f>
        <v>1058</v>
      </c>
      <c r="G20" s="29">
        <f>'MOC-berth'!AQ20</f>
        <v>805418.32000000007</v>
      </c>
      <c r="H20" s="29">
        <f>'MOC-ancho'!AE20</f>
        <v>1058</v>
      </c>
      <c r="I20" s="29">
        <f>'MOC-ancho'!AF20</f>
        <v>0</v>
      </c>
      <c r="J20" s="29">
        <f>'MOC-ancho'!AG20</f>
        <v>6107</v>
      </c>
      <c r="K20" s="29">
        <f>'MOC-ancho'!AH20</f>
        <v>232882</v>
      </c>
      <c r="L20" s="29">
        <f>SUM(D20:K20)</f>
        <v>1819993.95</v>
      </c>
    </row>
    <row r="21" spans="1:12" x14ac:dyDescent="0.2">
      <c r="A21" s="8"/>
      <c r="B21" s="9"/>
      <c r="C21" s="7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">
      <c r="A22" s="10" t="s">
        <v>6</v>
      </c>
      <c r="B22" s="6"/>
      <c r="C22" s="7"/>
      <c r="D22" s="29">
        <f>'MOC-berth'!AN22</f>
        <v>10846773.168</v>
      </c>
      <c r="E22" s="29">
        <f>'MOC-berth'!AO22</f>
        <v>4262806.9969999986</v>
      </c>
      <c r="F22" s="29">
        <f>'MOC-berth'!AP22</f>
        <v>571578.9790000004</v>
      </c>
      <c r="G22" s="29">
        <f>'MOC-berth'!AQ22</f>
        <v>3739153.9765000003</v>
      </c>
      <c r="H22" s="29">
        <f>'MOC-ancho'!AE22</f>
        <v>11198.617</v>
      </c>
      <c r="I22" s="29">
        <f>'MOC-ancho'!AF22</f>
        <v>8776.7000000000007</v>
      </c>
      <c r="J22" s="29">
        <f>'MOC-ancho'!AG22</f>
        <v>41994.671999999999</v>
      </c>
      <c r="K22" s="29">
        <f>'MOC-ancho'!AH22</f>
        <v>956328.25600000005</v>
      </c>
      <c r="L22" s="29">
        <f t="shared" ref="L22" si="3">+L23+L24</f>
        <v>20438611.365499996</v>
      </c>
    </row>
    <row r="23" spans="1:12" x14ac:dyDescent="0.2">
      <c r="A23" s="10" t="s">
        <v>4</v>
      </c>
      <c r="B23" s="6"/>
      <c r="C23" s="7"/>
      <c r="D23" s="29">
        <f>'MOC-berth'!AN23</f>
        <v>8454178.6779999994</v>
      </c>
      <c r="E23" s="29">
        <f>'MOC-berth'!AO23</f>
        <v>4258745.3969999989</v>
      </c>
      <c r="F23" s="29">
        <f>'MOC-berth'!AP23</f>
        <v>565759.42900000035</v>
      </c>
      <c r="G23" s="29">
        <f>'MOC-berth'!AQ23</f>
        <v>1101500.0614999998</v>
      </c>
      <c r="H23" s="29">
        <f>'MOC-ancho'!AE23</f>
        <v>6789.8670000000002</v>
      </c>
      <c r="I23" s="29">
        <f>'MOC-ancho'!AF23</f>
        <v>8776.7000000000007</v>
      </c>
      <c r="J23" s="29">
        <f>'MOC-ancho'!AG23</f>
        <v>23342.031999999999</v>
      </c>
      <c r="K23" s="29">
        <f>'MOC-ancho'!AH23</f>
        <v>99689.755999999994</v>
      </c>
      <c r="L23" s="29">
        <f>SUM(D23:K23)</f>
        <v>14518781.920499997</v>
      </c>
    </row>
    <row r="24" spans="1:12" x14ac:dyDescent="0.2">
      <c r="A24" s="10" t="s">
        <v>5</v>
      </c>
      <c r="B24" s="6"/>
      <c r="C24" s="7"/>
      <c r="D24" s="29">
        <f>'MOC-berth'!AN24</f>
        <v>2392594.4899999998</v>
      </c>
      <c r="E24" s="29">
        <f>'MOC-berth'!AO24</f>
        <v>4061.6</v>
      </c>
      <c r="F24" s="29">
        <f>'MOC-berth'!AP24</f>
        <v>5819.55</v>
      </c>
      <c r="G24" s="29">
        <f>'MOC-berth'!AQ24</f>
        <v>2637653.9150000005</v>
      </c>
      <c r="H24" s="29">
        <f>'MOC-ancho'!AE24</f>
        <v>4408.75</v>
      </c>
      <c r="I24" s="29">
        <f>'MOC-ancho'!AF24</f>
        <v>0</v>
      </c>
      <c r="J24" s="29">
        <f>'MOC-ancho'!AG24</f>
        <v>18652.64</v>
      </c>
      <c r="K24" s="29">
        <f>'MOC-ancho'!AH24</f>
        <v>856638.5</v>
      </c>
      <c r="L24" s="29">
        <f>SUM(D24:K24)</f>
        <v>5919829.4449999994</v>
      </c>
    </row>
    <row r="25" spans="1:12" x14ac:dyDescent="0.2">
      <c r="A25" s="8"/>
      <c r="B25" s="9"/>
      <c r="C25" s="7"/>
      <c r="D25" s="29"/>
      <c r="E25" s="29"/>
      <c r="F25" s="29"/>
      <c r="G25" s="29"/>
      <c r="H25" s="29"/>
      <c r="I25" s="29"/>
      <c r="J25" s="29"/>
      <c r="K25" s="29"/>
      <c r="L25" s="29"/>
    </row>
    <row r="26" spans="1:12" x14ac:dyDescent="0.2">
      <c r="A26" s="10" t="s">
        <v>7</v>
      </c>
      <c r="B26" s="6"/>
      <c r="C26" s="7"/>
      <c r="D26" s="29">
        <f>'MOC-berth'!AN26</f>
        <v>230812.93799999999</v>
      </c>
      <c r="E26" s="29">
        <f>'MOC-berth'!AO26</f>
        <v>319427.7099999988</v>
      </c>
      <c r="F26" s="29">
        <f>'MOC-berth'!AP26</f>
        <v>33729.820000000022</v>
      </c>
      <c r="G26" s="29">
        <f>'MOC-berth'!AQ26</f>
        <v>70004.22</v>
      </c>
      <c r="H26" s="29">
        <f>'MOC-ancho'!AE26</f>
        <v>610.80999999999995</v>
      </c>
      <c r="I26" s="29">
        <f>'MOC-ancho'!AF26</f>
        <v>373.69999999999993</v>
      </c>
      <c r="J26" s="29">
        <f>'MOC-ancho'!AG26</f>
        <v>993.53</v>
      </c>
      <c r="K26" s="29">
        <f>'MOC-ancho'!AH26</f>
        <v>7675.369999999999</v>
      </c>
      <c r="L26" s="29">
        <f t="shared" ref="L26" si="4">+L27+L28</f>
        <v>663628.09799999883</v>
      </c>
    </row>
    <row r="27" spans="1:12" x14ac:dyDescent="0.2">
      <c r="A27" s="10" t="s">
        <v>4</v>
      </c>
      <c r="B27" s="6"/>
      <c r="C27" s="7"/>
      <c r="D27" s="29">
        <f>'MOC-berth'!AN27</f>
        <v>214313.55</v>
      </c>
      <c r="E27" s="29">
        <f>'MOC-berth'!AO27</f>
        <v>319340.2099999988</v>
      </c>
      <c r="F27" s="29">
        <f>'MOC-berth'!AP27</f>
        <v>33641.960000000021</v>
      </c>
      <c r="G27" s="29">
        <f>'MOC-berth'!AQ27</f>
        <v>49695.44000000001</v>
      </c>
      <c r="H27" s="29">
        <f>'MOC-ancho'!AE27</f>
        <v>522.94999999999993</v>
      </c>
      <c r="I27" s="29">
        <f>'MOC-ancho'!AF27</f>
        <v>373.69999999999993</v>
      </c>
      <c r="J27" s="29">
        <f>'MOC-ancho'!AG27</f>
        <v>603.92999999999995</v>
      </c>
      <c r="K27" s="29">
        <f>'MOC-ancho'!AH27</f>
        <v>2826.4</v>
      </c>
      <c r="L27" s="29">
        <f>SUM(D27:K27)</f>
        <v>621318.13999999885</v>
      </c>
    </row>
    <row r="28" spans="1:12" x14ac:dyDescent="0.2">
      <c r="A28" s="10" t="s">
        <v>5</v>
      </c>
      <c r="B28" s="6"/>
      <c r="C28" s="7"/>
      <c r="D28" s="29">
        <f>'MOC-berth'!AN28</f>
        <v>16499.387999999999</v>
      </c>
      <c r="E28" s="29">
        <f>'MOC-berth'!AO28</f>
        <v>87.5</v>
      </c>
      <c r="F28" s="29">
        <f>'MOC-berth'!AP28</f>
        <v>87.86</v>
      </c>
      <c r="G28" s="29">
        <f>'MOC-berth'!AQ28</f>
        <v>20308.78</v>
      </c>
      <c r="H28" s="29">
        <f>'MOC-ancho'!AE28</f>
        <v>87.86</v>
      </c>
      <c r="I28" s="29">
        <f>'MOC-ancho'!AF28</f>
        <v>0</v>
      </c>
      <c r="J28" s="29">
        <f>'MOC-ancho'!AG28</f>
        <v>389.6</v>
      </c>
      <c r="K28" s="29">
        <f>'MOC-ancho'!AH28</f>
        <v>4848.9699999999993</v>
      </c>
      <c r="L28" s="29">
        <f>SUM(D28:K28)</f>
        <v>42309.957999999999</v>
      </c>
    </row>
    <row r="29" spans="1:12" x14ac:dyDescent="0.2">
      <c r="A29" s="8"/>
      <c r="B29" s="9"/>
      <c r="C29" s="7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">
      <c r="A30" s="10" t="s">
        <v>8</v>
      </c>
      <c r="B30" s="6"/>
      <c r="C30" s="7"/>
      <c r="D30" s="29">
        <f>'MOC-berth'!AN30</f>
        <v>40696.279999999984</v>
      </c>
      <c r="E30" s="29">
        <f>'MOC-berth'!AO30</f>
        <v>80240.289999999964</v>
      </c>
      <c r="F30" s="29">
        <f>'MOC-berth'!AP30</f>
        <v>8540.5699999999979</v>
      </c>
      <c r="G30" s="29">
        <f>'MOC-berth'!AQ30</f>
        <v>12508.990000000002</v>
      </c>
      <c r="H30" s="29">
        <f>'MOC-ancho'!AE30</f>
        <v>142.57</v>
      </c>
      <c r="I30" s="29">
        <f>'MOC-ancho'!AF30</f>
        <v>74.5</v>
      </c>
      <c r="J30" s="29">
        <f>'MOC-ancho'!AG30</f>
        <v>178.92000000000002</v>
      </c>
      <c r="K30" s="29">
        <f>'MOC-ancho'!AH30</f>
        <v>1315.77</v>
      </c>
      <c r="L30" s="29">
        <f t="shared" ref="L30" si="5">+L31+L32</f>
        <v>143697.88999999993</v>
      </c>
    </row>
    <row r="31" spans="1:12" x14ac:dyDescent="0.2">
      <c r="A31" s="10" t="s">
        <v>4</v>
      </c>
      <c r="B31" s="6"/>
      <c r="C31" s="7"/>
      <c r="D31" s="29">
        <f>'MOC-berth'!AN31</f>
        <v>37876.329999999987</v>
      </c>
      <c r="E31" s="29">
        <f>'MOC-berth'!AO31</f>
        <v>80226.689999999959</v>
      </c>
      <c r="F31" s="29">
        <f>'MOC-berth'!AP31</f>
        <v>8513.1099999999988</v>
      </c>
      <c r="G31" s="29">
        <f>'MOC-berth'!AQ31</f>
        <v>9124.590000000002</v>
      </c>
      <c r="H31" s="29">
        <f>'MOC-ancho'!AE31</f>
        <v>115.11</v>
      </c>
      <c r="I31" s="29">
        <f>'MOC-ancho'!AF31</f>
        <v>74.5</v>
      </c>
      <c r="J31" s="29">
        <f>'MOC-ancho'!AG31</f>
        <v>116.72</v>
      </c>
      <c r="K31" s="29">
        <f>'MOC-ancho'!AH31</f>
        <v>492.82999999999993</v>
      </c>
      <c r="L31" s="29">
        <f>SUM(D31:K31)</f>
        <v>136539.87999999992</v>
      </c>
    </row>
    <row r="32" spans="1:12" x14ac:dyDescent="0.2">
      <c r="A32" s="10" t="s">
        <v>5</v>
      </c>
      <c r="B32" s="6"/>
      <c r="C32" s="7"/>
      <c r="D32" s="29">
        <f>'MOC-berth'!AN32</f>
        <v>2819.9500000000003</v>
      </c>
      <c r="E32" s="29">
        <f>'MOC-berth'!AO32</f>
        <v>13.6</v>
      </c>
      <c r="F32" s="29">
        <f>'MOC-berth'!AP32</f>
        <v>27.46</v>
      </c>
      <c r="G32" s="29">
        <f>'MOC-berth'!AQ32</f>
        <v>3384.4000000000005</v>
      </c>
      <c r="H32" s="29">
        <f>'MOC-ancho'!AE32</f>
        <v>27.46</v>
      </c>
      <c r="I32" s="29">
        <f>'MOC-ancho'!AF32</f>
        <v>0</v>
      </c>
      <c r="J32" s="29">
        <f>'MOC-ancho'!AG32</f>
        <v>62.2</v>
      </c>
      <c r="K32" s="29">
        <f>'MOC-ancho'!AH32</f>
        <v>822.94</v>
      </c>
      <c r="L32" s="29">
        <f>SUM(D32:K32)</f>
        <v>7158.01</v>
      </c>
    </row>
    <row r="33" spans="1:13" x14ac:dyDescent="0.2">
      <c r="A33" s="8"/>
      <c r="B33" s="9"/>
      <c r="C33" s="7"/>
      <c r="D33" s="29"/>
      <c r="E33" s="29"/>
      <c r="F33" s="29"/>
      <c r="G33" s="29"/>
      <c r="H33" s="29"/>
      <c r="I33" s="29"/>
      <c r="J33" s="29"/>
      <c r="K33" s="29"/>
      <c r="L33" s="29"/>
    </row>
    <row r="34" spans="1:13" x14ac:dyDescent="0.2">
      <c r="A34" s="10" t="s">
        <v>9</v>
      </c>
      <c r="B34" s="6"/>
      <c r="C34" s="7"/>
      <c r="D34" s="29">
        <f>'MOC-berth'!AN34</f>
        <v>10441.387499999999</v>
      </c>
      <c r="E34" s="29">
        <f>'MOC-berth'!AO34</f>
        <v>17736.573999999986</v>
      </c>
      <c r="F34" s="29">
        <f>'MOC-berth'!AP34</f>
        <v>2225.02</v>
      </c>
      <c r="G34" s="29">
        <f>'MOC-berth'!AQ34</f>
        <v>3238.3866666666663</v>
      </c>
      <c r="H34" s="29">
        <f>'MOC-ancho'!AE34</f>
        <v>17.704999999999998</v>
      </c>
      <c r="I34" s="29">
        <f>'MOC-ancho'!AF34</f>
        <v>20.4925</v>
      </c>
      <c r="J34" s="29">
        <f>'MOC-ancho'!AG34</f>
        <v>42.54</v>
      </c>
      <c r="K34" s="29">
        <f>'MOC-ancho'!AH34</f>
        <v>323.19749999999999</v>
      </c>
      <c r="L34" s="29">
        <f t="shared" ref="L34" si="6">+L35+L36</f>
        <v>34045.30316666665</v>
      </c>
    </row>
    <row r="35" spans="1:13" x14ac:dyDescent="0.2">
      <c r="A35" s="10" t="s">
        <v>4</v>
      </c>
      <c r="B35" s="6"/>
      <c r="C35" s="7"/>
      <c r="D35" s="29">
        <f>'MOC-berth'!AN35</f>
        <v>9666.557499999999</v>
      </c>
      <c r="E35" s="29">
        <f>'MOC-berth'!AO35</f>
        <v>17732.348999999987</v>
      </c>
      <c r="F35" s="29">
        <f>'MOC-berth'!AP35</f>
        <v>2223.1950000000002</v>
      </c>
      <c r="G35" s="29">
        <f>'MOC-berth'!AQ35</f>
        <v>2288.6124999999997</v>
      </c>
      <c r="H35" s="29">
        <f>'MOC-ancho'!AE35</f>
        <v>16.555</v>
      </c>
      <c r="I35" s="29">
        <f>'MOC-ancho'!AF35</f>
        <v>20.4925</v>
      </c>
      <c r="J35" s="29">
        <f>'MOC-ancho'!AG35</f>
        <v>21.164999999999999</v>
      </c>
      <c r="K35" s="29">
        <f>'MOC-ancho'!AH35</f>
        <v>126.82000000000002</v>
      </c>
      <c r="L35" s="29">
        <f>SUM(D35:K35)</f>
        <v>32095.746499999987</v>
      </c>
    </row>
    <row r="36" spans="1:13" x14ac:dyDescent="0.2">
      <c r="A36" s="10" t="s">
        <v>5</v>
      </c>
      <c r="B36" s="6"/>
      <c r="C36" s="7"/>
      <c r="D36" s="29">
        <f>'MOC-berth'!AN36</f>
        <v>774.82999999999993</v>
      </c>
      <c r="E36" s="29">
        <f>'MOC-berth'!AO36</f>
        <v>4.2249999999999996</v>
      </c>
      <c r="F36" s="29">
        <f>'MOC-berth'!AP36</f>
        <v>1.8250000000000002</v>
      </c>
      <c r="G36" s="29">
        <f>'MOC-berth'!AQ36</f>
        <v>949.77416666666682</v>
      </c>
      <c r="H36" s="29">
        <f>'MOC-ancho'!AE36</f>
        <v>1.1499999999999999</v>
      </c>
      <c r="I36" s="29">
        <f>'MOC-ancho'!AF36</f>
        <v>0</v>
      </c>
      <c r="J36" s="29">
        <f>'MOC-ancho'!AG36</f>
        <v>21.375</v>
      </c>
      <c r="K36" s="29">
        <f>'MOC-ancho'!AH36</f>
        <v>196.3775</v>
      </c>
      <c r="L36" s="29">
        <f>SUM(D36:K36)</f>
        <v>1949.5566666666668</v>
      </c>
    </row>
    <row r="37" spans="1:13" x14ac:dyDescent="0.2">
      <c r="A37" s="8"/>
      <c r="B37" s="9"/>
      <c r="C37" s="7"/>
      <c r="D37" s="29"/>
      <c r="E37" s="29"/>
      <c r="F37" s="29"/>
      <c r="G37" s="29"/>
      <c r="H37" s="29"/>
      <c r="I37" s="29"/>
      <c r="J37" s="29"/>
      <c r="K37" s="29"/>
      <c r="L37" s="29"/>
    </row>
    <row r="38" spans="1:13" x14ac:dyDescent="0.2">
      <c r="A38" s="10" t="s">
        <v>10</v>
      </c>
      <c r="B38" s="6"/>
      <c r="C38" s="7"/>
      <c r="D38" s="29">
        <f>'MOC-berth'!AN38</f>
        <v>18132.415833333333</v>
      </c>
      <c r="E38" s="29">
        <f>'MOC-berth'!AO38</f>
        <v>89396.397000000041</v>
      </c>
      <c r="F38" s="29">
        <f>'MOC-berth'!AP38</f>
        <v>6618.3666666666686</v>
      </c>
      <c r="G38" s="29">
        <f>'MOC-berth'!AQ38</f>
        <v>0</v>
      </c>
      <c r="H38" s="29">
        <f>'MOC-ancho'!AE38</f>
        <v>0</v>
      </c>
      <c r="I38" s="29">
        <f>'MOC-ancho'!AF38</f>
        <v>9.1666666666666696</v>
      </c>
      <c r="J38" s="29">
        <f>'MOC-ancho'!AG38</f>
        <v>0</v>
      </c>
      <c r="K38" s="29">
        <f>'MOC-ancho'!AH38</f>
        <v>0</v>
      </c>
      <c r="L38" s="29">
        <f t="shared" ref="L38" si="7">+L39+L40</f>
        <v>114156.34616666671</v>
      </c>
    </row>
    <row r="39" spans="1:13" x14ac:dyDescent="0.2">
      <c r="A39" s="10" t="s">
        <v>4</v>
      </c>
      <c r="B39" s="6"/>
      <c r="C39" s="7"/>
      <c r="D39" s="29">
        <f>'MOC-berth'!AN39</f>
        <v>12002.882833333333</v>
      </c>
      <c r="E39" s="29">
        <f>'MOC-berth'!AO39</f>
        <v>89396.397000000041</v>
      </c>
      <c r="F39" s="29">
        <f>'MOC-berth'!AP39</f>
        <v>6618.3666666666686</v>
      </c>
      <c r="G39" s="29">
        <f>'MOC-berth'!AQ39</f>
        <v>0</v>
      </c>
      <c r="H39" s="29">
        <f>'MOC-ancho'!AE39</f>
        <v>0</v>
      </c>
      <c r="I39" s="29">
        <f>'MOC-ancho'!AF39</f>
        <v>9.1666666666666696</v>
      </c>
      <c r="J39" s="29">
        <f>'MOC-ancho'!AG39</f>
        <v>0</v>
      </c>
      <c r="K39" s="29">
        <f>'MOC-ancho'!AH39</f>
        <v>0</v>
      </c>
      <c r="L39" s="29">
        <f>SUM(D39:K39)</f>
        <v>108026.81316666672</v>
      </c>
    </row>
    <row r="40" spans="1:13" x14ac:dyDescent="0.2">
      <c r="A40" s="10" t="s">
        <v>5</v>
      </c>
      <c r="B40" s="6"/>
      <c r="C40" s="7"/>
      <c r="D40" s="29">
        <f>'MOC-berth'!AN40</f>
        <v>6129.5329999999994</v>
      </c>
      <c r="E40" s="29">
        <f>'MOC-berth'!AO40</f>
        <v>0</v>
      </c>
      <c r="F40" s="29">
        <f>'MOC-berth'!AP40</f>
        <v>0</v>
      </c>
      <c r="G40" s="29">
        <f>'MOC-berth'!AQ40</f>
        <v>0</v>
      </c>
      <c r="H40" s="29">
        <f>'MOC-ancho'!AE40</f>
        <v>0</v>
      </c>
      <c r="I40" s="29">
        <f>'MOC-ancho'!AF40</f>
        <v>0</v>
      </c>
      <c r="J40" s="29">
        <f>'MOC-ancho'!AG40</f>
        <v>0</v>
      </c>
      <c r="K40" s="29">
        <f>'MOC-ancho'!AH40</f>
        <v>0</v>
      </c>
      <c r="L40" s="29">
        <f>SUM(D40:K40)</f>
        <v>6129.5329999999994</v>
      </c>
    </row>
    <row r="41" spans="1:13" x14ac:dyDescent="0.2">
      <c r="A41" s="8"/>
      <c r="B41" s="9"/>
      <c r="C41" s="7"/>
      <c r="D41" s="29"/>
      <c r="E41" s="29"/>
      <c r="F41" s="29"/>
      <c r="G41" s="29"/>
      <c r="H41" s="29"/>
      <c r="I41" s="29"/>
      <c r="J41" s="29"/>
      <c r="K41" s="29"/>
      <c r="L41" s="29"/>
    </row>
    <row r="42" spans="1:13" x14ac:dyDescent="0.2">
      <c r="A42" s="10" t="s">
        <v>11</v>
      </c>
      <c r="B42" s="6"/>
      <c r="C42" s="7"/>
      <c r="D42" s="29">
        <f>'MOC-berth'!AN42</f>
        <v>10824.116666667396</v>
      </c>
      <c r="E42" s="29">
        <f>'MOC-berth'!AO42</f>
        <v>1169.9833333333954</v>
      </c>
      <c r="F42" s="29">
        <f>'MOC-berth'!AP42</f>
        <v>861.29999999981374</v>
      </c>
      <c r="G42" s="29">
        <f>'MOC-berth'!AQ42</f>
        <v>27390.816666666418</v>
      </c>
      <c r="H42" s="29">
        <f>'MOC-ancho'!AE42</f>
        <v>0</v>
      </c>
      <c r="I42" s="29">
        <f>'MOC-ancho'!AF42</f>
        <v>0</v>
      </c>
      <c r="J42" s="29">
        <f>'MOC-ancho'!AG42</f>
        <v>0</v>
      </c>
      <c r="K42" s="29">
        <f>'MOC-ancho'!AH42</f>
        <v>0</v>
      </c>
      <c r="L42" s="29">
        <f t="shared" ref="L42" si="8">+L43+L44</f>
        <v>40246.216666667024</v>
      </c>
    </row>
    <row r="43" spans="1:13" x14ac:dyDescent="0.2">
      <c r="A43" s="10" t="s">
        <v>4</v>
      </c>
      <c r="B43" s="6"/>
      <c r="C43" s="7"/>
      <c r="D43" s="29">
        <f>'MOC-berth'!AN43</f>
        <v>6601.5666666675825</v>
      </c>
      <c r="E43" s="29">
        <f>'MOC-berth'!AO43</f>
        <v>1160.033333333442</v>
      </c>
      <c r="F43" s="29">
        <f>'MOC-berth'!AP43</f>
        <v>848.13333333306946</v>
      </c>
      <c r="G43" s="29">
        <f>'MOC-berth'!AQ43</f>
        <v>27177.533333332976</v>
      </c>
      <c r="H43" s="29">
        <f>'MOC-ancho'!AE43</f>
        <v>0</v>
      </c>
      <c r="I43" s="29">
        <f>'MOC-ancho'!AF43</f>
        <v>0</v>
      </c>
      <c r="J43" s="29">
        <f>'MOC-ancho'!AG43</f>
        <v>0</v>
      </c>
      <c r="K43" s="29">
        <f>'MOC-ancho'!AH43</f>
        <v>0</v>
      </c>
      <c r="L43" s="29">
        <f>SUM(D43:K43)</f>
        <v>35787.26666666707</v>
      </c>
    </row>
    <row r="44" spans="1:13" x14ac:dyDescent="0.2">
      <c r="A44" s="10" t="s">
        <v>5</v>
      </c>
      <c r="B44" s="6"/>
      <c r="C44" s="7"/>
      <c r="D44" s="29">
        <f>'MOC-berth'!AN44</f>
        <v>4222.5499999998137</v>
      </c>
      <c r="E44" s="29">
        <f>'MOC-berth'!AO44</f>
        <v>9.9499999999534339</v>
      </c>
      <c r="F44" s="29">
        <f>'MOC-berth'!AP44</f>
        <v>13.166666666744277</v>
      </c>
      <c r="G44" s="29">
        <f>'MOC-berth'!AQ44</f>
        <v>213.28333333344199</v>
      </c>
      <c r="H44" s="29">
        <f>'MOC-ancho'!AE44</f>
        <v>0</v>
      </c>
      <c r="I44" s="29">
        <f>'MOC-ancho'!AF44</f>
        <v>0</v>
      </c>
      <c r="J44" s="29">
        <f>'MOC-ancho'!AG44</f>
        <v>0</v>
      </c>
      <c r="K44" s="29">
        <f>'MOC-ancho'!AH44</f>
        <v>0</v>
      </c>
      <c r="L44" s="29">
        <f>SUM(D44:K44)</f>
        <v>4458.9499999999534</v>
      </c>
    </row>
    <row r="45" spans="1:13" x14ac:dyDescent="0.2">
      <c r="A45" s="10"/>
      <c r="B45" s="6"/>
      <c r="C45" s="7"/>
      <c r="D45" s="29"/>
      <c r="E45" s="29"/>
      <c r="F45" s="29"/>
      <c r="G45" s="29"/>
      <c r="H45" s="29"/>
      <c r="I45" s="29"/>
      <c r="J45" s="29"/>
      <c r="K45" s="29"/>
      <c r="L45" s="29"/>
    </row>
    <row r="46" spans="1:13" x14ac:dyDescent="0.2">
      <c r="A46" s="10" t="s">
        <v>12</v>
      </c>
      <c r="B46" s="6"/>
      <c r="C46" s="7"/>
      <c r="D46" s="29">
        <f>'MOC-berth'!AN46</f>
        <v>64767.833333339309</v>
      </c>
      <c r="E46" s="29">
        <f>'MOC-berth'!AO46</f>
        <v>102398.66666667024</v>
      </c>
      <c r="F46" s="29">
        <f>'MOC-berth'!AP46</f>
        <v>9987.899999999674</v>
      </c>
      <c r="G46" s="29">
        <f>'MOC-berth'!AQ46</f>
        <v>150336.71666667121</v>
      </c>
      <c r="H46" s="29">
        <f>'MOC-ancho'!AE46</f>
        <v>15676.300000000279</v>
      </c>
      <c r="I46" s="29">
        <f>'MOC-ancho'!AF46</f>
        <v>104.94999999995343</v>
      </c>
      <c r="J46" s="29">
        <f>'MOC-ancho'!AG46</f>
        <v>2104.4666666667908</v>
      </c>
      <c r="K46" s="29">
        <f>'MOC-ancho'!AH46</f>
        <v>11133.116666666931</v>
      </c>
      <c r="L46" s="29">
        <f t="shared" ref="L46" si="9">+L47+L48</f>
        <v>356509.95000001439</v>
      </c>
      <c r="M46" s="27"/>
    </row>
    <row r="47" spans="1:13" x14ac:dyDescent="0.2">
      <c r="A47" s="10" t="s">
        <v>4</v>
      </c>
      <c r="B47" s="6"/>
      <c r="C47" s="7"/>
      <c r="D47" s="29">
        <f>'MOC-berth'!AN47</f>
        <v>45203.500000005355</v>
      </c>
      <c r="E47" s="29">
        <f>'MOC-berth'!AO47</f>
        <v>102224.66666667024</v>
      </c>
      <c r="F47" s="29">
        <f>'MOC-berth'!AP47</f>
        <v>9578.399999999674</v>
      </c>
      <c r="G47" s="29">
        <f>'MOC-berth'!AQ47</f>
        <v>143273.40000000386</v>
      </c>
      <c r="H47" s="29">
        <f>'MOC-ancho'!AE47</f>
        <v>14945.800000000279</v>
      </c>
      <c r="I47" s="29">
        <f>'MOC-ancho'!AF47</f>
        <v>104.94999999995343</v>
      </c>
      <c r="J47" s="29">
        <f>'MOC-ancho'!AG47</f>
        <v>1887.0666666666511</v>
      </c>
      <c r="K47" s="29">
        <f>'MOC-ancho'!AH47</f>
        <v>10077.583333333489</v>
      </c>
      <c r="L47" s="29">
        <f>SUM(D47:K47)</f>
        <v>327295.3666666795</v>
      </c>
      <c r="M47" s="27"/>
    </row>
    <row r="48" spans="1:13" x14ac:dyDescent="0.2">
      <c r="A48" s="10" t="s">
        <v>5</v>
      </c>
      <c r="B48" s="6"/>
      <c r="C48" s="7"/>
      <c r="D48" s="29">
        <f>'MOC-berth'!AN48</f>
        <v>19564.333333333954</v>
      </c>
      <c r="E48" s="29">
        <f>'MOC-berth'!AO48</f>
        <v>174</v>
      </c>
      <c r="F48" s="29">
        <f>'MOC-berth'!AP48</f>
        <v>409.5</v>
      </c>
      <c r="G48" s="29">
        <f>'MOC-berth'!AQ48</f>
        <v>7063.3166666673496</v>
      </c>
      <c r="H48" s="29">
        <f>'MOC-ancho'!AE48</f>
        <v>730.5</v>
      </c>
      <c r="I48" s="29">
        <f>'MOC-ancho'!AF48</f>
        <v>0</v>
      </c>
      <c r="J48" s="29">
        <f>'MOC-ancho'!AG48</f>
        <v>217.4000000001397</v>
      </c>
      <c r="K48" s="29">
        <f>'MOC-ancho'!AH48</f>
        <v>1055.533333333442</v>
      </c>
      <c r="L48" s="29">
        <f>SUM(D48:K48)</f>
        <v>29214.583333334886</v>
      </c>
    </row>
    <row r="49" spans="1:18" x14ac:dyDescent="0.2">
      <c r="A49" s="8"/>
      <c r="B49" s="9"/>
      <c r="C49" s="7"/>
      <c r="D49" s="29"/>
      <c r="E49" s="29"/>
      <c r="F49" s="29"/>
      <c r="G49" s="29"/>
      <c r="H49" s="29"/>
      <c r="I49" s="29"/>
      <c r="J49" s="29"/>
      <c r="K49" s="29"/>
      <c r="L49" s="29"/>
    </row>
    <row r="50" spans="1:18" x14ac:dyDescent="0.2">
      <c r="A50" s="10" t="s">
        <v>13</v>
      </c>
      <c r="B50" s="6"/>
      <c r="C50" s="7"/>
      <c r="D50" s="29">
        <f>'MOC-berth'!AN50</f>
        <v>46635.417500005969</v>
      </c>
      <c r="E50" s="29">
        <f>'MOC-berth'!AO50</f>
        <v>13002.269666670205</v>
      </c>
      <c r="F50" s="29">
        <f>'MOC-berth'!AP50</f>
        <v>3369.5333333330054</v>
      </c>
      <c r="G50" s="29">
        <f>'MOC-berth'!AQ50</f>
        <v>150336.71666667121</v>
      </c>
      <c r="H50" s="29">
        <f>'MOC-ancho'!AE50</f>
        <v>15676.300000000279</v>
      </c>
      <c r="I50" s="29">
        <f>'MOC-ancho'!AF50</f>
        <v>95.783333333286762</v>
      </c>
      <c r="J50" s="29">
        <f>'MOC-ancho'!AG50</f>
        <v>2104.4666666667908</v>
      </c>
      <c r="K50" s="29">
        <f>'MOC-ancho'!AH50</f>
        <v>11133.116666666931</v>
      </c>
      <c r="L50" s="29">
        <f t="shared" ref="L50" si="10">+L51+L52</f>
        <v>242353.6038333477</v>
      </c>
    </row>
    <row r="51" spans="1:18" x14ac:dyDescent="0.2">
      <c r="A51" s="10" t="s">
        <v>4</v>
      </c>
      <c r="B51" s="6"/>
      <c r="C51" s="7"/>
      <c r="D51" s="29">
        <f>'MOC-berth'!AN51</f>
        <v>33200.617166672018</v>
      </c>
      <c r="E51" s="29">
        <f>'MOC-berth'!AO51</f>
        <v>12828.269666670205</v>
      </c>
      <c r="F51" s="29">
        <f>'MOC-berth'!AP51</f>
        <v>2960.0333333330054</v>
      </c>
      <c r="G51" s="29">
        <f>'MOC-berth'!AQ51</f>
        <v>143273.40000000386</v>
      </c>
      <c r="H51" s="29">
        <f>'MOC-ancho'!AE51</f>
        <v>14945.800000000279</v>
      </c>
      <c r="I51" s="29">
        <f>'MOC-ancho'!AF51</f>
        <v>95.783333333286762</v>
      </c>
      <c r="J51" s="29">
        <f>'MOC-ancho'!AG51</f>
        <v>1887.0666666666511</v>
      </c>
      <c r="K51" s="29">
        <f>'MOC-ancho'!AH51</f>
        <v>10077.583333333489</v>
      </c>
      <c r="L51" s="29">
        <f>SUM(D51:K51)</f>
        <v>219268.55350001281</v>
      </c>
    </row>
    <row r="52" spans="1:18" x14ac:dyDescent="0.2">
      <c r="A52" s="10" t="s">
        <v>5</v>
      </c>
      <c r="B52" s="6"/>
      <c r="C52" s="7"/>
      <c r="D52" s="29">
        <f>'MOC-berth'!AN52</f>
        <v>13434.800333333953</v>
      </c>
      <c r="E52" s="29">
        <f>'MOC-berth'!AO52</f>
        <v>174</v>
      </c>
      <c r="F52" s="29">
        <f>'MOC-berth'!AP52</f>
        <v>409.5</v>
      </c>
      <c r="G52" s="29">
        <f>'MOC-berth'!AQ52</f>
        <v>7063.3166666673496</v>
      </c>
      <c r="H52" s="29">
        <f>'MOC-ancho'!AE52</f>
        <v>730.5</v>
      </c>
      <c r="I52" s="29">
        <f>'MOC-ancho'!AF52</f>
        <v>0</v>
      </c>
      <c r="J52" s="29">
        <f>'MOC-ancho'!AG52</f>
        <v>217.4000000001397</v>
      </c>
      <c r="K52" s="29">
        <f>'MOC-ancho'!AH52</f>
        <v>1055.533333333442</v>
      </c>
      <c r="L52" s="29">
        <f>SUM(D52:K52)</f>
        <v>23085.050333334882</v>
      </c>
    </row>
    <row r="53" spans="1:18" x14ac:dyDescent="0.2">
      <c r="A53" s="8"/>
      <c r="B53" s="9"/>
      <c r="C53" s="7"/>
      <c r="D53" s="29"/>
      <c r="E53" s="29"/>
      <c r="F53" s="29"/>
      <c r="G53" s="29"/>
      <c r="H53" s="29"/>
      <c r="I53" s="29"/>
      <c r="J53" s="29"/>
      <c r="K53" s="29"/>
      <c r="L53" s="29"/>
    </row>
    <row r="54" spans="1:18" x14ac:dyDescent="0.2">
      <c r="A54" s="10" t="s">
        <v>14</v>
      </c>
      <c r="B54" s="6"/>
      <c r="C54" s="7"/>
      <c r="D54" s="29">
        <f>'MOC-berth'!AN54</f>
        <v>75591.950000006706</v>
      </c>
      <c r="E54" s="29">
        <f>'MOC-berth'!AO54</f>
        <v>103568.65000000363</v>
      </c>
      <c r="F54" s="29">
        <f>'MOC-berth'!AP54</f>
        <v>10849.199999999488</v>
      </c>
      <c r="G54" s="29">
        <f>'MOC-berth'!AQ54</f>
        <v>177727.53333333763</v>
      </c>
      <c r="H54" s="29">
        <f>'MOC-ancho'!AE54</f>
        <v>15676.300000000279</v>
      </c>
      <c r="I54" s="29">
        <f>'MOC-ancho'!AF54</f>
        <v>104.94999999995343</v>
      </c>
      <c r="J54" s="29">
        <f>'MOC-ancho'!AG54</f>
        <v>2104.4666666667908</v>
      </c>
      <c r="K54" s="29">
        <f>'MOC-ancho'!AH54</f>
        <v>11133.116666666931</v>
      </c>
      <c r="L54" s="29">
        <f>+L55+L56</f>
        <v>396756.16666668141</v>
      </c>
    </row>
    <row r="55" spans="1:18" x14ac:dyDescent="0.2">
      <c r="A55" s="10" t="s">
        <v>4</v>
      </c>
      <c r="B55" s="6"/>
      <c r="C55" s="7"/>
      <c r="D55" s="29">
        <f>'MOC-berth'!AN55</f>
        <v>51805.066666672938</v>
      </c>
      <c r="E55" s="29">
        <f>'MOC-berth'!AO55</f>
        <v>103384.70000000368</v>
      </c>
      <c r="F55" s="29">
        <f>'MOC-berth'!AP55</f>
        <v>10426.533333332743</v>
      </c>
      <c r="G55" s="29">
        <f>'MOC-berth'!AQ55</f>
        <v>170450.93333333684</v>
      </c>
      <c r="H55" s="29">
        <f>'MOC-ancho'!AE55</f>
        <v>14945.800000000279</v>
      </c>
      <c r="I55" s="29">
        <f>'MOC-ancho'!AF55</f>
        <v>104.94999999995343</v>
      </c>
      <c r="J55" s="29">
        <f>'MOC-ancho'!AG55</f>
        <v>1887.0666666666511</v>
      </c>
      <c r="K55" s="29">
        <f>'MOC-ancho'!AH55</f>
        <v>10077.583333333489</v>
      </c>
      <c r="L55" s="29">
        <f>SUM(D55:K55)</f>
        <v>363082.63333334657</v>
      </c>
    </row>
    <row r="56" spans="1:18" x14ac:dyDescent="0.2">
      <c r="A56" s="10" t="s">
        <v>5</v>
      </c>
      <c r="B56" s="6"/>
      <c r="C56" s="7"/>
      <c r="D56" s="29">
        <f>'MOC-berth'!AN56</f>
        <v>23786.883333333768</v>
      </c>
      <c r="E56" s="29">
        <f>'MOC-berth'!AO56</f>
        <v>183.94999999995343</v>
      </c>
      <c r="F56" s="29">
        <f>'MOC-berth'!AP56</f>
        <v>422.66666666674428</v>
      </c>
      <c r="G56" s="29">
        <f>'MOC-berth'!AQ56</f>
        <v>7276.6000000007916</v>
      </c>
      <c r="H56" s="29">
        <f>'MOC-ancho'!AE56</f>
        <v>730.5</v>
      </c>
      <c r="I56" s="29">
        <f>'MOC-ancho'!AF56</f>
        <v>0</v>
      </c>
      <c r="J56" s="29">
        <f>'MOC-ancho'!AG56</f>
        <v>217.4000000001397</v>
      </c>
      <c r="K56" s="29">
        <f>'MOC-ancho'!AH56</f>
        <v>1055.533333333442</v>
      </c>
      <c r="L56" s="29">
        <f>SUM(D56:K56)</f>
        <v>33673.533333334839</v>
      </c>
    </row>
    <row r="57" spans="1:18" x14ac:dyDescent="0.2">
      <c r="A57" s="11"/>
      <c r="B57" s="12"/>
      <c r="C57" s="13"/>
      <c r="D57" s="30"/>
      <c r="E57" s="30"/>
      <c r="F57" s="30"/>
      <c r="G57" s="30"/>
      <c r="H57" s="30"/>
      <c r="I57" s="30"/>
      <c r="J57" s="30"/>
      <c r="K57" s="30"/>
      <c r="L57" s="30"/>
    </row>
    <row r="58" spans="1:18" ht="15.75" x14ac:dyDescent="0.25">
      <c r="A58" s="14" t="s">
        <v>15</v>
      </c>
      <c r="B58" s="15"/>
      <c r="C58" s="16"/>
      <c r="D58" s="28"/>
      <c r="E58" s="28"/>
      <c r="F58" s="28"/>
      <c r="G58" s="28"/>
      <c r="H58" s="28"/>
      <c r="I58" s="28"/>
      <c r="J58" s="28"/>
      <c r="K58" s="28"/>
      <c r="L58" s="28"/>
      <c r="N58" s="56"/>
      <c r="O58" s="56"/>
      <c r="P58" s="56"/>
      <c r="Q58" s="56"/>
      <c r="R58" s="56"/>
    </row>
    <row r="59" spans="1:18" ht="15.75" x14ac:dyDescent="0.25">
      <c r="A59" s="8"/>
      <c r="B59" s="9"/>
      <c r="C59" s="7"/>
      <c r="D59" s="29"/>
      <c r="E59" s="29"/>
      <c r="F59" s="29"/>
      <c r="G59" s="29"/>
      <c r="H59" s="29"/>
      <c r="I59" s="29"/>
      <c r="J59" s="29"/>
      <c r="K59" s="29"/>
      <c r="L59" s="29"/>
      <c r="N59" s="57"/>
      <c r="O59" s="57"/>
      <c r="P59" s="57"/>
      <c r="Q59" s="57"/>
      <c r="R59" s="57"/>
    </row>
    <row r="60" spans="1:18" ht="15.75" x14ac:dyDescent="0.25">
      <c r="A60" s="5" t="s">
        <v>16</v>
      </c>
      <c r="B60" s="17"/>
      <c r="C60" s="18"/>
      <c r="D60" s="29">
        <f>'MOC-berth'!AN60</f>
        <v>6182565.191300001</v>
      </c>
      <c r="E60" s="29">
        <f>'MOC-berth'!AO60</f>
        <v>98313.87</v>
      </c>
      <c r="F60" s="29">
        <f>'MOC-berth'!AP60</f>
        <v>64449.64</v>
      </c>
      <c r="G60" s="29">
        <f>'MOC-berth'!AQ60</f>
        <v>2121565.5300000003</v>
      </c>
      <c r="H60" s="29">
        <f>'MOC-ancho'!AE60</f>
        <v>0</v>
      </c>
      <c r="I60" s="29">
        <f>'MOC-ancho'!AF60</f>
        <v>0</v>
      </c>
      <c r="J60" s="29">
        <f>'MOC-ancho'!AG60</f>
        <v>11779.728999999999</v>
      </c>
      <c r="K60" s="29">
        <f>'MOC-ancho'!AH60</f>
        <v>184621.48800000001</v>
      </c>
      <c r="L60" s="29">
        <f t="shared" ref="L60" si="11">+L62+L80</f>
        <v>8663295.4483000003</v>
      </c>
      <c r="N60" s="58"/>
      <c r="O60" s="58"/>
      <c r="P60" s="58"/>
      <c r="Q60" s="58"/>
      <c r="R60" s="58"/>
    </row>
    <row r="61" spans="1:18" ht="15.75" x14ac:dyDescent="0.25">
      <c r="A61" s="8"/>
      <c r="B61" s="9"/>
      <c r="C61" s="7"/>
      <c r="D61" s="29"/>
      <c r="E61" s="29"/>
      <c r="F61" s="29"/>
      <c r="G61" s="29"/>
      <c r="H61" s="29"/>
      <c r="I61" s="29"/>
      <c r="J61" s="29"/>
      <c r="K61" s="29"/>
      <c r="L61" s="29"/>
      <c r="N61" s="57"/>
      <c r="O61" s="57"/>
      <c r="P61" s="57"/>
      <c r="Q61" s="57"/>
      <c r="R61" s="57"/>
    </row>
    <row r="62" spans="1:18" ht="15.75" x14ac:dyDescent="0.25">
      <c r="A62" s="5" t="s">
        <v>17</v>
      </c>
      <c r="B62" s="17"/>
      <c r="C62" s="18"/>
      <c r="D62" s="29">
        <f>'MOC-berth'!AN62</f>
        <v>4736035.9733000007</v>
      </c>
      <c r="E62" s="29">
        <f>'MOC-berth'!AO62</f>
        <v>94313.87</v>
      </c>
      <c r="F62" s="29">
        <f>'MOC-berth'!AP62</f>
        <v>56949.64</v>
      </c>
      <c r="G62" s="29">
        <f>'MOC-berth'!AQ62</f>
        <v>1046069.625</v>
      </c>
      <c r="H62" s="29">
        <f>'MOC-ancho'!AE62</f>
        <v>0</v>
      </c>
      <c r="I62" s="29">
        <f>'MOC-ancho'!AF62</f>
        <v>0</v>
      </c>
      <c r="J62" s="29">
        <f>'MOC-ancho'!AG62</f>
        <v>1280</v>
      </c>
      <c r="K62" s="29">
        <f>'MOC-ancho'!AH62</f>
        <v>53936.342000000004</v>
      </c>
      <c r="L62" s="29">
        <f t="shared" ref="L62" si="12">+L64+L72</f>
        <v>5988585.4503000006</v>
      </c>
      <c r="N62" s="58"/>
      <c r="O62" s="58"/>
      <c r="P62" s="58"/>
      <c r="Q62" s="58"/>
      <c r="R62" s="58"/>
    </row>
    <row r="63" spans="1:18" ht="15.75" x14ac:dyDescent="0.25">
      <c r="A63" s="8"/>
      <c r="B63" s="9"/>
      <c r="C63" s="7"/>
      <c r="D63" s="29"/>
      <c r="E63" s="29"/>
      <c r="F63" s="29"/>
      <c r="G63" s="29"/>
      <c r="H63" s="29"/>
      <c r="I63" s="29"/>
      <c r="J63" s="29"/>
      <c r="K63" s="29"/>
      <c r="L63" s="29"/>
      <c r="N63" s="57"/>
      <c r="O63" s="57"/>
      <c r="P63" s="57"/>
      <c r="Q63" s="57"/>
      <c r="R63" s="57"/>
    </row>
    <row r="64" spans="1:18" ht="15.75" x14ac:dyDescent="0.25">
      <c r="A64" s="5" t="s">
        <v>18</v>
      </c>
      <c r="B64" s="17"/>
      <c r="C64" s="18"/>
      <c r="D64" s="29">
        <f>'MOC-berth'!AN64</f>
        <v>2545842.4934</v>
      </c>
      <c r="E64" s="29">
        <f>'MOC-berth'!AO64</f>
        <v>42361.913999999997</v>
      </c>
      <c r="F64" s="29">
        <f>'MOC-berth'!AP64</f>
        <v>39392.949999999997</v>
      </c>
      <c r="G64" s="29">
        <f>'MOC-berth'!AQ64</f>
        <v>469302.23100000003</v>
      </c>
      <c r="H64" s="29">
        <f>'MOC-ancho'!AE64</f>
        <v>0</v>
      </c>
      <c r="I64" s="29">
        <f>'MOC-ancho'!AF64</f>
        <v>0</v>
      </c>
      <c r="J64" s="29">
        <f>'MOC-ancho'!AG64</f>
        <v>1280</v>
      </c>
      <c r="K64" s="29">
        <f>'MOC-ancho'!AH64</f>
        <v>53936.342000000004</v>
      </c>
      <c r="L64" s="29">
        <f t="shared" ref="L64" si="13">SUM(L65:L70)</f>
        <v>3152115.9304</v>
      </c>
      <c r="N64" s="57"/>
      <c r="O64" s="57"/>
      <c r="P64" s="57"/>
      <c r="Q64" s="57"/>
      <c r="R64" s="57"/>
    </row>
    <row r="65" spans="1:18" ht="15.75" x14ac:dyDescent="0.25">
      <c r="A65" s="10" t="s">
        <v>19</v>
      </c>
      <c r="B65" s="6"/>
      <c r="C65" s="7"/>
      <c r="D65" s="29">
        <f>'MOC-berth'!AN65</f>
        <v>520840.08840000001</v>
      </c>
      <c r="E65" s="29">
        <f>'MOC-berth'!AO65</f>
        <v>30403.129999999997</v>
      </c>
      <c r="F65" s="29">
        <f>'MOC-berth'!AP65</f>
        <v>33866.949999999997</v>
      </c>
      <c r="G65" s="29">
        <f>'MOC-berth'!AQ65</f>
        <v>23837.883999999998</v>
      </c>
      <c r="H65" s="29">
        <f>'MOC-ancho'!AE65</f>
        <v>0</v>
      </c>
      <c r="I65" s="29">
        <f>'MOC-ancho'!AF65</f>
        <v>0</v>
      </c>
      <c r="J65" s="29">
        <f>'MOC-ancho'!AG65</f>
        <v>0</v>
      </c>
      <c r="K65" s="29">
        <f>'MOC-ancho'!AH65</f>
        <v>0</v>
      </c>
      <c r="L65" s="29">
        <f>SUM(D65:K65)</f>
        <v>608948.05239999993</v>
      </c>
      <c r="N65" s="57"/>
      <c r="O65" s="57"/>
      <c r="P65" s="57"/>
      <c r="Q65" s="57"/>
      <c r="R65" s="57"/>
    </row>
    <row r="66" spans="1:18" ht="15.75" x14ac:dyDescent="0.25">
      <c r="A66" s="10" t="s">
        <v>20</v>
      </c>
      <c r="B66" s="6"/>
      <c r="C66" s="7"/>
      <c r="D66" s="29">
        <f>'MOC-berth'!AN66</f>
        <v>22034.404999999999</v>
      </c>
      <c r="E66" s="29">
        <f>'MOC-berth'!AO66</f>
        <v>11778.784</v>
      </c>
      <c r="F66" s="29">
        <f>'MOC-berth'!AP66</f>
        <v>0</v>
      </c>
      <c r="G66" s="29">
        <f>'MOC-berth'!AQ66</f>
        <v>44293.245000000003</v>
      </c>
      <c r="H66" s="29">
        <f>'MOC-ancho'!AE66</f>
        <v>0</v>
      </c>
      <c r="I66" s="29">
        <f>'MOC-ancho'!AF66</f>
        <v>0</v>
      </c>
      <c r="J66" s="29">
        <f>'MOC-ancho'!AG66</f>
        <v>0</v>
      </c>
      <c r="K66" s="29">
        <f>'MOC-ancho'!AH66</f>
        <v>53936.342000000004</v>
      </c>
      <c r="L66" s="29">
        <f t="shared" ref="L66:L70" si="14">SUM(D66:K66)</f>
        <v>132042.77600000001</v>
      </c>
      <c r="N66" s="58"/>
      <c r="O66" s="58"/>
      <c r="P66" s="58"/>
      <c r="Q66" s="58"/>
      <c r="R66" s="58"/>
    </row>
    <row r="67" spans="1:18" ht="15.75" x14ac:dyDescent="0.25">
      <c r="A67" s="10" t="s">
        <v>21</v>
      </c>
      <c r="B67" s="6"/>
      <c r="C67" s="7"/>
      <c r="D67" s="29">
        <f>'MOC-berth'!AN67</f>
        <v>0</v>
      </c>
      <c r="E67" s="29">
        <f>'MOC-berth'!AO67</f>
        <v>0</v>
      </c>
      <c r="F67" s="29">
        <f>'MOC-berth'!AP67</f>
        <v>5526</v>
      </c>
      <c r="G67" s="29">
        <f>'MOC-berth'!AQ67</f>
        <v>374426.14199999999</v>
      </c>
      <c r="H67" s="29">
        <f>'MOC-ancho'!AE67</f>
        <v>0</v>
      </c>
      <c r="I67" s="29">
        <f>'MOC-ancho'!AF67</f>
        <v>0</v>
      </c>
      <c r="J67" s="29">
        <f>'MOC-ancho'!AG67</f>
        <v>1280</v>
      </c>
      <c r="K67" s="29">
        <f>'MOC-ancho'!AH67</f>
        <v>0</v>
      </c>
      <c r="L67" s="29">
        <f t="shared" si="14"/>
        <v>381232.14199999999</v>
      </c>
      <c r="N67" s="57"/>
      <c r="O67" s="57"/>
      <c r="P67" s="57"/>
      <c r="Q67" s="57"/>
      <c r="R67" s="57"/>
    </row>
    <row r="68" spans="1:18" ht="15.75" x14ac:dyDescent="0.25">
      <c r="A68" s="10" t="s">
        <v>22</v>
      </c>
      <c r="B68" s="6"/>
      <c r="C68" s="7"/>
      <c r="D68" s="29">
        <f>'MOC-berth'!AN68</f>
        <v>2002968</v>
      </c>
      <c r="E68" s="29">
        <f>'MOC-berth'!AO68</f>
        <v>180</v>
      </c>
      <c r="F68" s="29">
        <f>'MOC-berth'!AP68</f>
        <v>0</v>
      </c>
      <c r="G68" s="29">
        <f>'MOC-berth'!AQ68</f>
        <v>26744.959999999999</v>
      </c>
      <c r="H68" s="29">
        <f>'MOC-ancho'!AE68</f>
        <v>0</v>
      </c>
      <c r="I68" s="29">
        <f>'MOC-ancho'!AF68</f>
        <v>0</v>
      </c>
      <c r="J68" s="29">
        <f>'MOC-ancho'!AG68</f>
        <v>0</v>
      </c>
      <c r="K68" s="29">
        <f>'MOC-ancho'!AH68</f>
        <v>0</v>
      </c>
      <c r="L68" s="29">
        <f t="shared" si="14"/>
        <v>2029892.96</v>
      </c>
      <c r="N68" s="57"/>
      <c r="O68" s="57"/>
      <c r="P68" s="57"/>
      <c r="Q68" s="57"/>
      <c r="R68" s="57"/>
    </row>
    <row r="69" spans="1:18" ht="15.75" x14ac:dyDescent="0.25">
      <c r="A69" s="10" t="s">
        <v>23</v>
      </c>
      <c r="B69" s="6"/>
      <c r="C69" s="7"/>
      <c r="D69" s="29">
        <f>'MOC-berth'!AN69</f>
        <v>0</v>
      </c>
      <c r="E69" s="29">
        <f>'MOC-berth'!AO69</f>
        <v>0</v>
      </c>
      <c r="F69" s="29">
        <f>'MOC-berth'!AP69</f>
        <v>0</v>
      </c>
      <c r="G69" s="29">
        <f>'MOC-berth'!AQ69</f>
        <v>0</v>
      </c>
      <c r="H69" s="29">
        <f>'MOC-ancho'!AE69</f>
        <v>0</v>
      </c>
      <c r="I69" s="29">
        <f>'MOC-ancho'!AF69</f>
        <v>0</v>
      </c>
      <c r="J69" s="29">
        <f>'MOC-ancho'!AG69</f>
        <v>0</v>
      </c>
      <c r="K69" s="29">
        <f>'MOC-ancho'!AH69</f>
        <v>0</v>
      </c>
      <c r="L69" s="29">
        <f t="shared" si="14"/>
        <v>0</v>
      </c>
      <c r="N69" s="57"/>
      <c r="O69" s="57"/>
      <c r="P69" s="57"/>
      <c r="Q69" s="57"/>
      <c r="R69" s="57"/>
    </row>
    <row r="70" spans="1:18" ht="15.75" x14ac:dyDescent="0.25">
      <c r="A70" s="10" t="s">
        <v>24</v>
      </c>
      <c r="B70" s="6"/>
      <c r="C70" s="7"/>
      <c r="D70" s="29">
        <f>'MOC-berth'!AN70</f>
        <v>0</v>
      </c>
      <c r="E70" s="29">
        <f>'MOC-berth'!AO70</f>
        <v>0</v>
      </c>
      <c r="F70" s="29">
        <f>'MOC-berth'!AP70</f>
        <v>0</v>
      </c>
      <c r="G70" s="29">
        <f>'MOC-berth'!AQ70</f>
        <v>0</v>
      </c>
      <c r="H70" s="29">
        <f>'MOC-ancho'!AE70</f>
        <v>0</v>
      </c>
      <c r="I70" s="29">
        <f>'MOC-ancho'!AF70</f>
        <v>0</v>
      </c>
      <c r="J70" s="29">
        <f>'MOC-ancho'!AG70</f>
        <v>0</v>
      </c>
      <c r="K70" s="29">
        <f>'MOC-ancho'!AH70</f>
        <v>0</v>
      </c>
      <c r="L70" s="29">
        <f t="shared" si="14"/>
        <v>0</v>
      </c>
      <c r="N70" s="58"/>
      <c r="O70" s="58"/>
      <c r="P70" s="58"/>
      <c r="Q70" s="58"/>
      <c r="R70" s="58"/>
    </row>
    <row r="71" spans="1:18" ht="15.75" x14ac:dyDescent="0.25">
      <c r="A71" s="8"/>
      <c r="B71" s="9"/>
      <c r="C71" s="7"/>
      <c r="D71" s="29"/>
      <c r="E71" s="29"/>
      <c r="F71" s="29"/>
      <c r="G71" s="29"/>
      <c r="H71" s="29"/>
      <c r="I71" s="29"/>
      <c r="J71" s="29"/>
      <c r="K71" s="29"/>
      <c r="L71" s="29"/>
      <c r="N71" s="57"/>
      <c r="O71" s="57"/>
      <c r="P71" s="57"/>
      <c r="Q71" s="57"/>
      <c r="R71" s="57"/>
    </row>
    <row r="72" spans="1:18" ht="15.75" x14ac:dyDescent="0.25">
      <c r="A72" s="5" t="s">
        <v>25</v>
      </c>
      <c r="B72" s="17"/>
      <c r="C72" s="18"/>
      <c r="D72" s="29">
        <f>'MOC-berth'!AN72</f>
        <v>2190193.4799000002</v>
      </c>
      <c r="E72" s="29">
        <f>'MOC-berth'!AO72</f>
        <v>51951.956000000006</v>
      </c>
      <c r="F72" s="29">
        <f>'MOC-berth'!AP72</f>
        <v>17556.690000000002</v>
      </c>
      <c r="G72" s="29">
        <f>'MOC-berth'!AQ72</f>
        <v>576767.39399999997</v>
      </c>
      <c r="H72" s="29">
        <f>'MOC-ancho'!AE72</f>
        <v>0</v>
      </c>
      <c r="I72" s="29">
        <f>'MOC-ancho'!AF72</f>
        <v>0</v>
      </c>
      <c r="J72" s="29">
        <f>'MOC-ancho'!AG72</f>
        <v>0</v>
      </c>
      <c r="K72" s="29">
        <f>'MOC-ancho'!AH72</f>
        <v>0</v>
      </c>
      <c r="L72" s="29">
        <f t="shared" ref="L72" si="15">SUM(L73:L78)</f>
        <v>2836469.5199000002</v>
      </c>
      <c r="N72" s="57"/>
      <c r="O72" s="57"/>
      <c r="P72" s="57"/>
      <c r="Q72" s="57"/>
      <c r="R72" s="57"/>
    </row>
    <row r="73" spans="1:18" ht="15.75" x14ac:dyDescent="0.25">
      <c r="A73" s="10" t="s">
        <v>19</v>
      </c>
      <c r="B73" s="6"/>
      <c r="C73" s="7"/>
      <c r="D73" s="29">
        <f>'MOC-berth'!AN73</f>
        <v>355100.37490000005</v>
      </c>
      <c r="E73" s="29">
        <f>'MOC-berth'!AO73</f>
        <v>46654.180000000008</v>
      </c>
      <c r="F73" s="29">
        <f>'MOC-berth'!AP73</f>
        <v>6747.590000000002</v>
      </c>
      <c r="G73" s="29">
        <f>'MOC-berth'!AQ73</f>
        <v>308735.72000000003</v>
      </c>
      <c r="H73" s="29">
        <f>'MOC-ancho'!AE73</f>
        <v>0</v>
      </c>
      <c r="I73" s="29">
        <f>'MOC-ancho'!AF73</f>
        <v>0</v>
      </c>
      <c r="J73" s="29">
        <f>'MOC-ancho'!AG73</f>
        <v>0</v>
      </c>
      <c r="K73" s="29">
        <f>'MOC-ancho'!AH73</f>
        <v>0</v>
      </c>
      <c r="L73" s="29">
        <f>SUM(D73:K73)</f>
        <v>717237.86490000016</v>
      </c>
      <c r="N73" s="57"/>
      <c r="O73" s="57"/>
      <c r="P73" s="57"/>
      <c r="Q73" s="57"/>
      <c r="R73" s="57"/>
    </row>
    <row r="74" spans="1:18" ht="15.75" x14ac:dyDescent="0.25">
      <c r="A74" s="10" t="s">
        <v>20</v>
      </c>
      <c r="B74" s="6"/>
      <c r="C74" s="7"/>
      <c r="D74" s="29">
        <f>'MOC-berth'!AN74</f>
        <v>426322.14500000002</v>
      </c>
      <c r="E74" s="29">
        <f>'MOC-berth'!AO74</f>
        <v>5000.1759999999995</v>
      </c>
      <c r="F74" s="29">
        <f>'MOC-berth'!AP74</f>
        <v>0</v>
      </c>
      <c r="G74" s="29">
        <f>'MOC-berth'!AQ74</f>
        <v>152322.57500000001</v>
      </c>
      <c r="H74" s="29">
        <f>'MOC-ancho'!AE74</f>
        <v>0</v>
      </c>
      <c r="I74" s="29">
        <f>'MOC-ancho'!AF74</f>
        <v>0</v>
      </c>
      <c r="J74" s="29">
        <f>'MOC-ancho'!AG74</f>
        <v>0</v>
      </c>
      <c r="K74" s="29">
        <f>'MOC-ancho'!AH74</f>
        <v>0</v>
      </c>
      <c r="L74" s="29">
        <f t="shared" ref="L74:L78" si="16">SUM(D74:K74)</f>
        <v>583644.89599999995</v>
      </c>
      <c r="N74" s="58"/>
      <c r="O74" s="58"/>
      <c r="P74" s="58"/>
      <c r="Q74" s="58"/>
      <c r="R74" s="58"/>
    </row>
    <row r="75" spans="1:18" ht="15.75" x14ac:dyDescent="0.25">
      <c r="A75" s="10" t="s">
        <v>21</v>
      </c>
      <c r="B75" s="6"/>
      <c r="C75" s="7"/>
      <c r="D75" s="29">
        <f>'MOC-berth'!AN75</f>
        <v>11945.96</v>
      </c>
      <c r="E75" s="29">
        <f>'MOC-berth'!AO75</f>
        <v>0</v>
      </c>
      <c r="F75" s="29">
        <f>'MOC-berth'!AP75</f>
        <v>10809.1</v>
      </c>
      <c r="G75" s="29">
        <f>'MOC-berth'!AQ75</f>
        <v>93629.378999999986</v>
      </c>
      <c r="H75" s="29">
        <f>'MOC-ancho'!AE75</f>
        <v>0</v>
      </c>
      <c r="I75" s="29">
        <f>'MOC-ancho'!AF75</f>
        <v>0</v>
      </c>
      <c r="J75" s="29">
        <f>'MOC-ancho'!AG75</f>
        <v>0</v>
      </c>
      <c r="K75" s="29">
        <f>'MOC-ancho'!AH75</f>
        <v>0</v>
      </c>
      <c r="L75" s="29">
        <f t="shared" si="16"/>
        <v>116384.43899999998</v>
      </c>
      <c r="N75" s="57"/>
      <c r="O75" s="57"/>
      <c r="P75" s="57"/>
      <c r="Q75" s="57"/>
      <c r="R75" s="57"/>
    </row>
    <row r="76" spans="1:18" ht="15.75" x14ac:dyDescent="0.25">
      <c r="A76" s="10" t="s">
        <v>26</v>
      </c>
      <c r="B76" s="6"/>
      <c r="C76" s="7"/>
      <c r="D76" s="29">
        <f>'MOC-berth'!AN76</f>
        <v>1396825</v>
      </c>
      <c r="E76" s="29">
        <f>'MOC-berth'!AO76</f>
        <v>297.60000000000002</v>
      </c>
      <c r="F76" s="29">
        <f>'MOC-berth'!AP76</f>
        <v>0</v>
      </c>
      <c r="G76" s="29">
        <f>'MOC-berth'!AQ76</f>
        <v>22079.719999999998</v>
      </c>
      <c r="H76" s="29">
        <f>'MOC-ancho'!AE76</f>
        <v>0</v>
      </c>
      <c r="I76" s="29">
        <f>'MOC-ancho'!AF76</f>
        <v>0</v>
      </c>
      <c r="J76" s="29">
        <f>'MOC-ancho'!AG76</f>
        <v>0</v>
      </c>
      <c r="K76" s="29">
        <f>'MOC-ancho'!AH76</f>
        <v>0</v>
      </c>
      <c r="L76" s="29">
        <f t="shared" si="16"/>
        <v>1419202.32</v>
      </c>
      <c r="N76" s="57"/>
      <c r="O76" s="57"/>
      <c r="P76" s="57"/>
      <c r="Q76" s="57"/>
      <c r="R76" s="57"/>
    </row>
    <row r="77" spans="1:18" x14ac:dyDescent="0.2">
      <c r="A77" s="10" t="s">
        <v>23</v>
      </c>
      <c r="B77" s="6"/>
      <c r="C77" s="7"/>
      <c r="D77" s="29">
        <f>'MOC-berth'!AN77</f>
        <v>0</v>
      </c>
      <c r="E77" s="29">
        <f>'MOC-berth'!AO77</f>
        <v>0</v>
      </c>
      <c r="F77" s="29">
        <f>'MOC-berth'!AP77</f>
        <v>0</v>
      </c>
      <c r="G77" s="29">
        <f>'MOC-berth'!AQ77</f>
        <v>0</v>
      </c>
      <c r="H77" s="29">
        <f>'MOC-ancho'!AE77</f>
        <v>0</v>
      </c>
      <c r="I77" s="29">
        <f>'MOC-ancho'!AF77</f>
        <v>0</v>
      </c>
      <c r="J77" s="29">
        <f>'MOC-ancho'!AG77</f>
        <v>0</v>
      </c>
      <c r="K77" s="29">
        <f>'MOC-ancho'!AH77</f>
        <v>0</v>
      </c>
      <c r="L77" s="29">
        <f t="shared" si="16"/>
        <v>0</v>
      </c>
    </row>
    <row r="78" spans="1:18" x14ac:dyDescent="0.2">
      <c r="A78" s="10" t="s">
        <v>27</v>
      </c>
      <c r="B78" s="6"/>
      <c r="C78" s="7"/>
      <c r="D78" s="29">
        <f>'MOC-berth'!AN78</f>
        <v>0</v>
      </c>
      <c r="E78" s="29">
        <f>'MOC-berth'!AO78</f>
        <v>0</v>
      </c>
      <c r="F78" s="29">
        <f>'MOC-berth'!AP78</f>
        <v>0</v>
      </c>
      <c r="G78" s="29">
        <f>'MOC-berth'!AQ78</f>
        <v>0</v>
      </c>
      <c r="H78" s="29">
        <f>'MOC-ancho'!AE78</f>
        <v>0</v>
      </c>
      <c r="I78" s="29">
        <f>'MOC-ancho'!AF78</f>
        <v>0</v>
      </c>
      <c r="J78" s="29">
        <f>'MOC-ancho'!AG78</f>
        <v>0</v>
      </c>
      <c r="K78" s="29">
        <f>'MOC-ancho'!AH78</f>
        <v>0</v>
      </c>
      <c r="L78" s="29">
        <f t="shared" si="16"/>
        <v>0</v>
      </c>
    </row>
    <row r="79" spans="1:18" x14ac:dyDescent="0.2">
      <c r="A79" s="10"/>
      <c r="B79" s="6"/>
      <c r="C79" s="7"/>
      <c r="D79" s="29"/>
      <c r="E79" s="29"/>
      <c r="F79" s="29"/>
      <c r="G79" s="29"/>
      <c r="H79" s="29"/>
      <c r="I79" s="29"/>
      <c r="J79" s="29"/>
      <c r="K79" s="29"/>
      <c r="L79" s="29"/>
    </row>
    <row r="80" spans="1:18" ht="15.75" x14ac:dyDescent="0.25">
      <c r="A80" s="19" t="s">
        <v>28</v>
      </c>
      <c r="B80" s="20"/>
      <c r="C80" s="21"/>
      <c r="D80" s="29">
        <f>'MOC-berth'!AN80</f>
        <v>1446529.2179999999</v>
      </c>
      <c r="E80" s="29">
        <f>'MOC-berth'!AO80</f>
        <v>4000</v>
      </c>
      <c r="F80" s="29">
        <f>'MOC-berth'!AP80</f>
        <v>7500</v>
      </c>
      <c r="G80" s="29">
        <f>'MOC-berth'!AQ80</f>
        <v>1075495.905</v>
      </c>
      <c r="H80" s="29">
        <f>'MOC-ancho'!AE80</f>
        <v>0</v>
      </c>
      <c r="I80" s="29">
        <f>'MOC-ancho'!AF80</f>
        <v>0</v>
      </c>
      <c r="J80" s="29">
        <f>'MOC-ancho'!AG80</f>
        <v>10499.728999999999</v>
      </c>
      <c r="K80" s="29">
        <f>'MOC-ancho'!AH80</f>
        <v>130685.14600000001</v>
      </c>
      <c r="L80" s="29">
        <f t="shared" ref="L80" si="17">+L82+L90</f>
        <v>2674709.9980000001</v>
      </c>
    </row>
    <row r="81" spans="1:12" x14ac:dyDescent="0.2">
      <c r="A81" s="8"/>
      <c r="B81" s="9"/>
      <c r="C81" s="7"/>
      <c r="D81" s="29"/>
      <c r="E81" s="29"/>
      <c r="F81" s="29"/>
      <c r="G81" s="29"/>
      <c r="H81" s="29"/>
      <c r="I81" s="29"/>
      <c r="J81" s="29"/>
      <c r="K81" s="29"/>
      <c r="L81" s="29"/>
    </row>
    <row r="82" spans="1:12" ht="15.75" x14ac:dyDescent="0.25">
      <c r="A82" s="19" t="s">
        <v>29</v>
      </c>
      <c r="B82" s="20"/>
      <c r="C82" s="21"/>
      <c r="D82" s="29">
        <f>'MOC-berth'!AN82</f>
        <v>1446525.4179999998</v>
      </c>
      <c r="E82" s="29">
        <f>'MOC-berth'!AO82</f>
        <v>4000</v>
      </c>
      <c r="F82" s="29">
        <f>'MOC-berth'!AP82</f>
        <v>0</v>
      </c>
      <c r="G82" s="29">
        <f>'MOC-berth'!AQ82</f>
        <v>935932.82900000003</v>
      </c>
      <c r="H82" s="29">
        <f>'MOC-ancho'!AE82</f>
        <v>0</v>
      </c>
      <c r="I82" s="29">
        <f>'MOC-ancho'!AF82</f>
        <v>0</v>
      </c>
      <c r="J82" s="29">
        <f>'MOC-ancho'!AG82</f>
        <v>10499.728999999999</v>
      </c>
      <c r="K82" s="29">
        <f>'MOC-ancho'!AH82</f>
        <v>130685.14600000001</v>
      </c>
      <c r="L82" s="29">
        <f t="shared" ref="L82" si="18">SUM(L83:L88)</f>
        <v>2527643.122</v>
      </c>
    </row>
    <row r="83" spans="1:12" x14ac:dyDescent="0.2">
      <c r="A83" s="10" t="s">
        <v>19</v>
      </c>
      <c r="B83" s="6"/>
      <c r="C83" s="7"/>
      <c r="D83" s="29">
        <f>'MOC-berth'!AN83</f>
        <v>678138.64999999991</v>
      </c>
      <c r="E83" s="29">
        <f>'MOC-berth'!AO83</f>
        <v>4000</v>
      </c>
      <c r="F83" s="29">
        <f>'MOC-berth'!AP83</f>
        <v>0</v>
      </c>
      <c r="G83" s="29">
        <f>'MOC-berth'!AQ83</f>
        <v>82188.046000000002</v>
      </c>
      <c r="H83" s="29">
        <f>'MOC-ancho'!AE83</f>
        <v>0</v>
      </c>
      <c r="I83" s="29">
        <f>'MOC-ancho'!AF83</f>
        <v>0</v>
      </c>
      <c r="J83" s="29">
        <f>'MOC-ancho'!AG83</f>
        <v>0</v>
      </c>
      <c r="K83" s="29">
        <f>'MOC-ancho'!AH83</f>
        <v>0</v>
      </c>
      <c r="L83" s="29">
        <f>SUM(D83:K83)</f>
        <v>764326.69599999988</v>
      </c>
    </row>
    <row r="84" spans="1:12" x14ac:dyDescent="0.2">
      <c r="A84" s="10" t="s">
        <v>20</v>
      </c>
      <c r="B84" s="6"/>
      <c r="C84" s="7"/>
      <c r="D84" s="29">
        <f>'MOC-berth'!AN84</f>
        <v>581084.36800000002</v>
      </c>
      <c r="E84" s="29">
        <f>'MOC-berth'!AO84</f>
        <v>0</v>
      </c>
      <c r="F84" s="29">
        <f>'MOC-berth'!AP84</f>
        <v>0</v>
      </c>
      <c r="G84" s="29">
        <f>'MOC-berth'!AQ84</f>
        <v>271078.967</v>
      </c>
      <c r="H84" s="29">
        <f>'MOC-ancho'!AE84</f>
        <v>0</v>
      </c>
      <c r="I84" s="29">
        <f>'MOC-ancho'!AF84</f>
        <v>0</v>
      </c>
      <c r="J84" s="29">
        <f>'MOC-ancho'!AG84</f>
        <v>10499.728999999999</v>
      </c>
      <c r="K84" s="29">
        <f>'MOC-ancho'!AH84</f>
        <v>130685.14600000001</v>
      </c>
      <c r="L84" s="29">
        <f t="shared" ref="L84:L88" si="19">SUM(D84:K84)</f>
        <v>993348.21</v>
      </c>
    </row>
    <row r="85" spans="1:12" x14ac:dyDescent="0.2">
      <c r="A85" s="22" t="s">
        <v>21</v>
      </c>
      <c r="B85" s="23"/>
      <c r="C85" s="24"/>
      <c r="D85" s="29">
        <f>'MOC-berth'!AN85</f>
        <v>187302.39999999999</v>
      </c>
      <c r="E85" s="29">
        <f>'MOC-berth'!AO85</f>
        <v>0</v>
      </c>
      <c r="F85" s="29">
        <f>'MOC-berth'!AP85</f>
        <v>0</v>
      </c>
      <c r="G85" s="29">
        <f>'MOC-berth'!AQ85</f>
        <v>582665.81599999999</v>
      </c>
      <c r="H85" s="29">
        <f>'MOC-ancho'!AE85</f>
        <v>0</v>
      </c>
      <c r="I85" s="29">
        <f>'MOC-ancho'!AF85</f>
        <v>0</v>
      </c>
      <c r="J85" s="29">
        <f>'MOC-ancho'!AG85</f>
        <v>0</v>
      </c>
      <c r="K85" s="29">
        <f>'MOC-ancho'!AH85</f>
        <v>0</v>
      </c>
      <c r="L85" s="29">
        <f t="shared" si="19"/>
        <v>769968.21600000001</v>
      </c>
    </row>
    <row r="86" spans="1:12" x14ac:dyDescent="0.2">
      <c r="A86" s="10" t="s">
        <v>26</v>
      </c>
      <c r="B86" s="6"/>
      <c r="C86" s="7"/>
      <c r="D86" s="29">
        <f>'MOC-berth'!AN86</f>
        <v>0</v>
      </c>
      <c r="E86" s="29">
        <f>'MOC-berth'!AO86</f>
        <v>0</v>
      </c>
      <c r="F86" s="29">
        <f>'MOC-berth'!AP86</f>
        <v>0</v>
      </c>
      <c r="G86" s="29">
        <f>'MOC-berth'!AQ86</f>
        <v>0</v>
      </c>
      <c r="H86" s="29">
        <f>'MOC-ancho'!AE86</f>
        <v>0</v>
      </c>
      <c r="I86" s="29">
        <f>'MOC-ancho'!AF86</f>
        <v>0</v>
      </c>
      <c r="J86" s="29">
        <f>'MOC-ancho'!AG86</f>
        <v>0</v>
      </c>
      <c r="K86" s="29">
        <f>'MOC-ancho'!AH86</f>
        <v>0</v>
      </c>
      <c r="L86" s="29">
        <f t="shared" si="19"/>
        <v>0</v>
      </c>
    </row>
    <row r="87" spans="1:12" x14ac:dyDescent="0.2">
      <c r="A87" s="10" t="s">
        <v>23</v>
      </c>
      <c r="B87" s="6"/>
      <c r="C87" s="7"/>
      <c r="D87" s="29">
        <f>'MOC-berth'!AN87</f>
        <v>0</v>
      </c>
      <c r="E87" s="29">
        <f>'MOC-berth'!AO87</f>
        <v>0</v>
      </c>
      <c r="F87" s="29">
        <f>'MOC-berth'!AP87</f>
        <v>0</v>
      </c>
      <c r="G87" s="29">
        <f>'MOC-berth'!AQ87</f>
        <v>0</v>
      </c>
      <c r="H87" s="29">
        <f>'MOC-ancho'!AE87</f>
        <v>0</v>
      </c>
      <c r="I87" s="29">
        <f>'MOC-ancho'!AF87</f>
        <v>0</v>
      </c>
      <c r="J87" s="29">
        <f>'MOC-ancho'!AG87</f>
        <v>0</v>
      </c>
      <c r="K87" s="29">
        <f>'MOC-ancho'!AH87</f>
        <v>0</v>
      </c>
      <c r="L87" s="29">
        <f t="shared" si="19"/>
        <v>0</v>
      </c>
    </row>
    <row r="88" spans="1:12" x14ac:dyDescent="0.2">
      <c r="A88" s="10" t="s">
        <v>24</v>
      </c>
      <c r="B88" s="6"/>
      <c r="C88" s="7"/>
      <c r="D88" s="29">
        <f>'MOC-berth'!AN88</f>
        <v>0</v>
      </c>
      <c r="E88" s="29">
        <f>'MOC-berth'!AO88</f>
        <v>0</v>
      </c>
      <c r="F88" s="29">
        <f>'MOC-berth'!AP88</f>
        <v>0</v>
      </c>
      <c r="G88" s="29">
        <f>'MOC-berth'!AQ88</f>
        <v>0</v>
      </c>
      <c r="H88" s="29">
        <f>'MOC-ancho'!AE88</f>
        <v>0</v>
      </c>
      <c r="I88" s="29">
        <f>'MOC-ancho'!AF88</f>
        <v>0</v>
      </c>
      <c r="J88" s="29">
        <f>'MOC-ancho'!AG88</f>
        <v>0</v>
      </c>
      <c r="K88" s="29">
        <f>'MOC-ancho'!AH88</f>
        <v>0</v>
      </c>
      <c r="L88" s="29">
        <f t="shared" si="19"/>
        <v>0</v>
      </c>
    </row>
    <row r="89" spans="1:12" x14ac:dyDescent="0.2">
      <c r="A89" s="8"/>
      <c r="B89" s="9"/>
      <c r="C89" s="7"/>
      <c r="D89" s="29"/>
      <c r="E89" s="29"/>
      <c r="F89" s="29"/>
      <c r="G89" s="29"/>
      <c r="H89" s="29"/>
      <c r="I89" s="29"/>
      <c r="J89" s="29"/>
      <c r="K89" s="29"/>
      <c r="L89" s="29"/>
    </row>
    <row r="90" spans="1:12" ht="15.75" x14ac:dyDescent="0.25">
      <c r="A90" s="19" t="s">
        <v>30</v>
      </c>
      <c r="B90" s="20"/>
      <c r="C90" s="21"/>
      <c r="D90" s="29">
        <f>'MOC-berth'!AN90</f>
        <v>3.8</v>
      </c>
      <c r="E90" s="29">
        <f>'MOC-berth'!AO90</f>
        <v>0</v>
      </c>
      <c r="F90" s="29">
        <f>'MOC-berth'!AP90</f>
        <v>7500</v>
      </c>
      <c r="G90" s="29">
        <f>'MOC-berth'!AQ90</f>
        <v>139563.076</v>
      </c>
      <c r="H90" s="29">
        <f>'MOC-ancho'!AE90</f>
        <v>0</v>
      </c>
      <c r="I90" s="29">
        <f>'MOC-ancho'!AF90</f>
        <v>0</v>
      </c>
      <c r="J90" s="29">
        <f>'MOC-ancho'!AG90</f>
        <v>0</v>
      </c>
      <c r="K90" s="29">
        <f>'MOC-ancho'!AH90</f>
        <v>0</v>
      </c>
      <c r="L90" s="29">
        <f t="shared" ref="L90" si="20">SUM(L91:L96)</f>
        <v>147066.87599999999</v>
      </c>
    </row>
    <row r="91" spans="1:12" x14ac:dyDescent="0.2">
      <c r="A91" s="10" t="s">
        <v>19</v>
      </c>
      <c r="B91" s="6"/>
      <c r="C91" s="7"/>
      <c r="D91" s="29">
        <f>'MOC-berth'!AN91</f>
        <v>3.8</v>
      </c>
      <c r="E91" s="29">
        <f>'MOC-berth'!AO91</f>
        <v>0</v>
      </c>
      <c r="F91" s="29">
        <f>'MOC-berth'!AP91</f>
        <v>0</v>
      </c>
      <c r="G91" s="29">
        <f>'MOC-berth'!AQ91</f>
        <v>1160.24</v>
      </c>
      <c r="H91" s="29">
        <f>'MOC-ancho'!AE91</f>
        <v>0</v>
      </c>
      <c r="I91" s="29">
        <f>'MOC-ancho'!AF91</f>
        <v>0</v>
      </c>
      <c r="J91" s="29">
        <f>'MOC-ancho'!AG91</f>
        <v>0</v>
      </c>
      <c r="K91" s="29">
        <f>'MOC-ancho'!AH91</f>
        <v>0</v>
      </c>
      <c r="L91" s="29">
        <f>SUM(D91:K91)</f>
        <v>1164.04</v>
      </c>
    </row>
    <row r="92" spans="1:12" x14ac:dyDescent="0.2">
      <c r="A92" s="10" t="s">
        <v>31</v>
      </c>
      <c r="B92" s="6"/>
      <c r="C92" s="7"/>
      <c r="D92" s="29">
        <f>'MOC-berth'!AN92</f>
        <v>0</v>
      </c>
      <c r="E92" s="29">
        <f>'MOC-berth'!AO92</f>
        <v>0</v>
      </c>
      <c r="F92" s="29">
        <f>'MOC-berth'!AP92</f>
        <v>0</v>
      </c>
      <c r="G92" s="29">
        <f>'MOC-berth'!AQ92</f>
        <v>128702.836</v>
      </c>
      <c r="H92" s="29">
        <f>'MOC-ancho'!AE92</f>
        <v>0</v>
      </c>
      <c r="I92" s="29">
        <f>'MOC-ancho'!AF92</f>
        <v>0</v>
      </c>
      <c r="J92" s="29">
        <f>'MOC-ancho'!AG92</f>
        <v>0</v>
      </c>
      <c r="K92" s="29">
        <f>'MOC-ancho'!AH92</f>
        <v>0</v>
      </c>
      <c r="L92" s="29">
        <f t="shared" ref="L92:L96" si="21">SUM(D92:K92)</f>
        <v>128702.836</v>
      </c>
    </row>
    <row r="93" spans="1:12" x14ac:dyDescent="0.2">
      <c r="A93" s="10" t="s">
        <v>21</v>
      </c>
      <c r="B93" s="6"/>
      <c r="C93" s="7"/>
      <c r="D93" s="29">
        <f>'MOC-berth'!AN93</f>
        <v>0</v>
      </c>
      <c r="E93" s="29">
        <f>'MOC-berth'!AO93</f>
        <v>0</v>
      </c>
      <c r="F93" s="29">
        <f>'MOC-berth'!AP93</f>
        <v>7500</v>
      </c>
      <c r="G93" s="29">
        <f>'MOC-berth'!AQ93</f>
        <v>9700</v>
      </c>
      <c r="H93" s="29">
        <f>'MOC-ancho'!AE93</f>
        <v>0</v>
      </c>
      <c r="I93" s="29">
        <f>'MOC-ancho'!AF93</f>
        <v>0</v>
      </c>
      <c r="J93" s="29">
        <f>'MOC-ancho'!AG93</f>
        <v>0</v>
      </c>
      <c r="K93" s="29">
        <f>'MOC-ancho'!AH93</f>
        <v>0</v>
      </c>
      <c r="L93" s="29">
        <f t="shared" si="21"/>
        <v>17200</v>
      </c>
    </row>
    <row r="94" spans="1:12" x14ac:dyDescent="0.2">
      <c r="A94" s="10" t="s">
        <v>26</v>
      </c>
      <c r="B94" s="6"/>
      <c r="C94" s="7"/>
      <c r="D94" s="29">
        <f>'MOC-berth'!AN94</f>
        <v>0</v>
      </c>
      <c r="E94" s="29">
        <f>'MOC-berth'!AO94</f>
        <v>0</v>
      </c>
      <c r="F94" s="29">
        <f>'MOC-berth'!AP94</f>
        <v>0</v>
      </c>
      <c r="G94" s="29">
        <f>'MOC-berth'!AQ94</f>
        <v>0</v>
      </c>
      <c r="H94" s="29">
        <f>'MOC-ancho'!AE94</f>
        <v>0</v>
      </c>
      <c r="I94" s="29">
        <f>'MOC-ancho'!AF94</f>
        <v>0</v>
      </c>
      <c r="J94" s="29">
        <f>'MOC-ancho'!AG94</f>
        <v>0</v>
      </c>
      <c r="K94" s="29">
        <f>'MOC-ancho'!AH94</f>
        <v>0</v>
      </c>
      <c r="L94" s="29">
        <f t="shared" si="21"/>
        <v>0</v>
      </c>
    </row>
    <row r="95" spans="1:12" x14ac:dyDescent="0.2">
      <c r="A95" s="10" t="s">
        <v>32</v>
      </c>
      <c r="B95" s="6"/>
      <c r="C95" s="7"/>
      <c r="D95" s="29">
        <f>'MOC-berth'!AN95</f>
        <v>0</v>
      </c>
      <c r="E95" s="29">
        <f>'MOC-berth'!AO95</f>
        <v>0</v>
      </c>
      <c r="F95" s="29">
        <f>'MOC-berth'!AP95</f>
        <v>0</v>
      </c>
      <c r="G95" s="29">
        <f>'MOC-berth'!AQ95</f>
        <v>0</v>
      </c>
      <c r="H95" s="29">
        <f>'MOC-ancho'!AE95</f>
        <v>0</v>
      </c>
      <c r="I95" s="29">
        <f>'MOC-ancho'!AF95</f>
        <v>0</v>
      </c>
      <c r="J95" s="29">
        <f>'MOC-ancho'!AG95</f>
        <v>0</v>
      </c>
      <c r="K95" s="29">
        <f>'MOC-ancho'!AH95</f>
        <v>0</v>
      </c>
      <c r="L95" s="29">
        <f t="shared" si="21"/>
        <v>0</v>
      </c>
    </row>
    <row r="96" spans="1:12" x14ac:dyDescent="0.2">
      <c r="A96" s="10" t="s">
        <v>24</v>
      </c>
      <c r="B96" s="6"/>
      <c r="C96" s="7"/>
      <c r="D96" s="29">
        <f>'MOC-berth'!AN96</f>
        <v>0</v>
      </c>
      <c r="E96" s="29">
        <f>'MOC-berth'!AO96</f>
        <v>0</v>
      </c>
      <c r="F96" s="29">
        <f>'MOC-berth'!AP96</f>
        <v>0</v>
      </c>
      <c r="G96" s="29">
        <f>'MOC-berth'!AQ96</f>
        <v>0</v>
      </c>
      <c r="H96" s="29">
        <f>'MOC-ancho'!AE96</f>
        <v>0</v>
      </c>
      <c r="I96" s="29">
        <f>'MOC-ancho'!AF96</f>
        <v>0</v>
      </c>
      <c r="J96" s="29">
        <f>'MOC-ancho'!AG96</f>
        <v>0</v>
      </c>
      <c r="K96" s="29">
        <f>'MOC-ancho'!AH96</f>
        <v>0</v>
      </c>
      <c r="L96" s="29">
        <f t="shared" si="21"/>
        <v>0</v>
      </c>
    </row>
    <row r="97" spans="1:12" x14ac:dyDescent="0.2">
      <c r="A97" s="8"/>
      <c r="B97" s="9"/>
      <c r="C97" s="7"/>
      <c r="D97" s="29"/>
      <c r="E97" s="29"/>
      <c r="F97" s="29"/>
      <c r="G97" s="29"/>
      <c r="H97" s="29"/>
      <c r="I97" s="29"/>
      <c r="J97" s="29"/>
      <c r="K97" s="29"/>
      <c r="L97" s="29"/>
    </row>
    <row r="98" spans="1:12" ht="15.75" x14ac:dyDescent="0.25">
      <c r="A98" s="5" t="s">
        <v>33</v>
      </c>
      <c r="B98" s="17"/>
      <c r="C98" s="18"/>
      <c r="D98" s="29">
        <f>'MOC-berth'!AN98</f>
        <v>920447</v>
      </c>
      <c r="E98" s="29">
        <f>'MOC-berth'!AO98</f>
        <v>1054919</v>
      </c>
      <c r="F98" s="29">
        <f>'MOC-berth'!AP98</f>
        <v>71015</v>
      </c>
      <c r="G98" s="29">
        <f>'MOC-berth'!AQ98</f>
        <v>0</v>
      </c>
      <c r="H98" s="29">
        <f>'MOC-ancho'!AE98</f>
        <v>0</v>
      </c>
      <c r="I98" s="29">
        <f>'MOC-ancho'!AF98</f>
        <v>0</v>
      </c>
      <c r="J98" s="29">
        <f>'MOC-ancho'!AG98</f>
        <v>0</v>
      </c>
      <c r="K98" s="29">
        <f>'MOC-ancho'!AH98</f>
        <v>0</v>
      </c>
      <c r="L98" s="29">
        <f>+L99+L104</f>
        <v>2046381</v>
      </c>
    </row>
    <row r="99" spans="1:12" ht="15.75" x14ac:dyDescent="0.25">
      <c r="A99" s="5" t="s">
        <v>34</v>
      </c>
      <c r="B99" s="17" t="s">
        <v>53</v>
      </c>
      <c r="C99" s="18"/>
      <c r="D99" s="29">
        <f>'MOC-berth'!AN99</f>
        <v>463929</v>
      </c>
      <c r="E99" s="29">
        <f>'MOC-berth'!AO99</f>
        <v>532786</v>
      </c>
      <c r="F99" s="29">
        <f>'MOC-berth'!AP99</f>
        <v>35194</v>
      </c>
      <c r="G99" s="29">
        <f>'MOC-berth'!AQ99</f>
        <v>0</v>
      </c>
      <c r="H99" s="29">
        <f>'MOC-ancho'!AE99</f>
        <v>0</v>
      </c>
      <c r="I99" s="29">
        <f>'MOC-ancho'!AF99</f>
        <v>0</v>
      </c>
      <c r="J99" s="29">
        <f>'MOC-ancho'!AG99</f>
        <v>0</v>
      </c>
      <c r="K99" s="29">
        <f>'MOC-ancho'!AH99</f>
        <v>0</v>
      </c>
      <c r="L99" s="29">
        <f t="shared" ref="L99" si="22">SUM(L100:L102)</f>
        <v>1031909</v>
      </c>
    </row>
    <row r="100" spans="1:12" x14ac:dyDescent="0.2">
      <c r="A100" s="10" t="s">
        <v>55</v>
      </c>
      <c r="B100" s="6"/>
      <c r="C100" s="7"/>
      <c r="D100" s="29">
        <f>'MOC-berth'!AN100</f>
        <v>463929</v>
      </c>
      <c r="E100" s="29">
        <f>'MOC-berth'!AO100</f>
        <v>532786</v>
      </c>
      <c r="F100" s="29">
        <f>'MOC-berth'!AP100</f>
        <v>35194</v>
      </c>
      <c r="G100" s="29">
        <f>'MOC-berth'!AQ100</f>
        <v>0</v>
      </c>
      <c r="H100" s="29">
        <f>'MOC-ancho'!AE100</f>
        <v>0</v>
      </c>
      <c r="I100" s="29">
        <f>'MOC-ancho'!AF100</f>
        <v>0</v>
      </c>
      <c r="J100" s="29">
        <f>'MOC-ancho'!AG100</f>
        <v>0</v>
      </c>
      <c r="K100" s="29">
        <f>'MOC-ancho'!AH100</f>
        <v>0</v>
      </c>
      <c r="L100" s="29">
        <f t="shared" ref="L100:L102" si="23">SUM(D100:K100)</f>
        <v>1031909</v>
      </c>
    </row>
    <row r="101" spans="1:12" x14ac:dyDescent="0.2">
      <c r="A101" s="22" t="s">
        <v>56</v>
      </c>
      <c r="B101" s="23"/>
      <c r="C101" s="24"/>
      <c r="D101" s="29">
        <f>'MOC-berth'!AN101</f>
        <v>0</v>
      </c>
      <c r="E101" s="29">
        <f>'MOC-berth'!AO101</f>
        <v>0</v>
      </c>
      <c r="F101" s="29">
        <f>'MOC-berth'!AP101</f>
        <v>0</v>
      </c>
      <c r="G101" s="29">
        <f>'MOC-berth'!AQ101</f>
        <v>0</v>
      </c>
      <c r="H101" s="29">
        <f>'MOC-ancho'!AE101</f>
        <v>0</v>
      </c>
      <c r="I101" s="29">
        <f>'MOC-ancho'!AF101</f>
        <v>0</v>
      </c>
      <c r="J101" s="29">
        <f>'MOC-ancho'!AG101</f>
        <v>0</v>
      </c>
      <c r="K101" s="29">
        <f>'MOC-ancho'!AH101</f>
        <v>0</v>
      </c>
      <c r="L101" s="29">
        <f t="shared" si="23"/>
        <v>0</v>
      </c>
    </row>
    <row r="102" spans="1:12" x14ac:dyDescent="0.2">
      <c r="A102" s="22" t="s">
        <v>35</v>
      </c>
      <c r="B102" s="23"/>
      <c r="C102" s="24"/>
      <c r="D102" s="29">
        <f>'MOC-berth'!AN102</f>
        <v>0</v>
      </c>
      <c r="E102" s="29">
        <f>'MOC-berth'!AO102</f>
        <v>0</v>
      </c>
      <c r="F102" s="29">
        <f>'MOC-berth'!AP102</f>
        <v>0</v>
      </c>
      <c r="G102" s="29">
        <f>'MOC-berth'!AQ102</f>
        <v>0</v>
      </c>
      <c r="H102" s="29">
        <f>'MOC-ancho'!AE102</f>
        <v>0</v>
      </c>
      <c r="I102" s="29">
        <f>'MOC-ancho'!AF102</f>
        <v>0</v>
      </c>
      <c r="J102" s="29">
        <f>'MOC-ancho'!AG102</f>
        <v>0</v>
      </c>
      <c r="K102" s="29">
        <f>'MOC-ancho'!AH102</f>
        <v>0</v>
      </c>
      <c r="L102" s="29">
        <f t="shared" si="23"/>
        <v>0</v>
      </c>
    </row>
    <row r="103" spans="1:12" ht="15.75" x14ac:dyDescent="0.25">
      <c r="A103" s="5"/>
      <c r="B103" s="17"/>
      <c r="C103" s="18"/>
      <c r="D103" s="29"/>
      <c r="E103" s="29"/>
      <c r="F103" s="29"/>
      <c r="G103" s="29"/>
      <c r="H103" s="29"/>
      <c r="I103" s="29"/>
      <c r="J103" s="29"/>
      <c r="K103" s="29"/>
      <c r="L103" s="29"/>
    </row>
    <row r="104" spans="1:12" ht="15.75" x14ac:dyDescent="0.25">
      <c r="A104" s="19" t="s">
        <v>36</v>
      </c>
      <c r="B104" s="20" t="s">
        <v>54</v>
      </c>
      <c r="C104" s="21"/>
      <c r="D104" s="29">
        <f>'MOC-berth'!AN104</f>
        <v>456518</v>
      </c>
      <c r="E104" s="29">
        <f>'MOC-berth'!AO104</f>
        <v>522133</v>
      </c>
      <c r="F104" s="29">
        <f>'MOC-berth'!AP104</f>
        <v>35821</v>
      </c>
      <c r="G104" s="29">
        <f>'MOC-berth'!AQ104</f>
        <v>0</v>
      </c>
      <c r="H104" s="29">
        <f>'MOC-ancho'!AE104</f>
        <v>0</v>
      </c>
      <c r="I104" s="29">
        <f>'MOC-ancho'!AF104</f>
        <v>0</v>
      </c>
      <c r="J104" s="29">
        <f>'MOC-ancho'!AG104</f>
        <v>0</v>
      </c>
      <c r="K104" s="29">
        <f>'MOC-ancho'!AH104</f>
        <v>0</v>
      </c>
      <c r="L104" s="29">
        <f t="shared" ref="L104" si="24">SUM(L105:L107)</f>
        <v>1014472</v>
      </c>
    </row>
    <row r="105" spans="1:12" x14ac:dyDescent="0.2">
      <c r="A105" s="10" t="s">
        <v>55</v>
      </c>
      <c r="B105" s="6"/>
      <c r="C105" s="7"/>
      <c r="D105" s="29">
        <f>'MOC-berth'!AN105</f>
        <v>456518</v>
      </c>
      <c r="E105" s="29">
        <f>'MOC-berth'!AO105</f>
        <v>522133</v>
      </c>
      <c r="F105" s="29">
        <f>'MOC-berth'!AP105</f>
        <v>35821</v>
      </c>
      <c r="G105" s="29">
        <f>'MOC-berth'!AQ105</f>
        <v>0</v>
      </c>
      <c r="H105" s="29">
        <f>'MOC-ancho'!AE105</f>
        <v>0</v>
      </c>
      <c r="I105" s="29">
        <f>'MOC-ancho'!AF105</f>
        <v>0</v>
      </c>
      <c r="J105" s="29">
        <f>'MOC-ancho'!AG105</f>
        <v>0</v>
      </c>
      <c r="K105" s="29">
        <f>'MOC-ancho'!AH105</f>
        <v>0</v>
      </c>
      <c r="L105" s="29">
        <f t="shared" ref="L105:L107" si="25">SUM(D105:K105)</f>
        <v>1014472</v>
      </c>
    </row>
    <row r="106" spans="1:12" x14ac:dyDescent="0.2">
      <c r="A106" s="22" t="s">
        <v>56</v>
      </c>
      <c r="B106" s="23"/>
      <c r="C106" s="24"/>
      <c r="D106" s="29">
        <f>'MOC-berth'!AN106</f>
        <v>0</v>
      </c>
      <c r="E106" s="29">
        <f>'MOC-berth'!AO106</f>
        <v>0</v>
      </c>
      <c r="F106" s="29">
        <f>'MOC-berth'!AP106</f>
        <v>0</v>
      </c>
      <c r="G106" s="29">
        <f>'MOC-berth'!AQ106</f>
        <v>0</v>
      </c>
      <c r="H106" s="29">
        <f>'MOC-ancho'!AE106</f>
        <v>0</v>
      </c>
      <c r="I106" s="29">
        <f>'MOC-ancho'!AF106</f>
        <v>0</v>
      </c>
      <c r="J106" s="29">
        <f>'MOC-ancho'!AG106</f>
        <v>0</v>
      </c>
      <c r="K106" s="29">
        <f>'MOC-ancho'!AH106</f>
        <v>0</v>
      </c>
      <c r="L106" s="29">
        <f t="shared" si="25"/>
        <v>0</v>
      </c>
    </row>
    <row r="107" spans="1:12" x14ac:dyDescent="0.2">
      <c r="A107" s="10" t="s">
        <v>35</v>
      </c>
      <c r="B107" s="6"/>
      <c r="C107" s="7"/>
      <c r="D107" s="29">
        <f>'MOC-berth'!AN107</f>
        <v>0</v>
      </c>
      <c r="E107" s="29">
        <f>'MOC-berth'!AO107</f>
        <v>0</v>
      </c>
      <c r="F107" s="29">
        <f>'MOC-berth'!AP107</f>
        <v>0</v>
      </c>
      <c r="G107" s="29">
        <f>'MOC-berth'!AQ107</f>
        <v>0</v>
      </c>
      <c r="H107" s="29">
        <f>'MOC-ancho'!AE107</f>
        <v>0</v>
      </c>
      <c r="I107" s="29">
        <f>'MOC-ancho'!AF107</f>
        <v>0</v>
      </c>
      <c r="J107" s="29">
        <f>'MOC-ancho'!AG107</f>
        <v>0</v>
      </c>
      <c r="K107" s="29">
        <f>'MOC-ancho'!AH107</f>
        <v>0</v>
      </c>
      <c r="L107" s="29">
        <f t="shared" si="25"/>
        <v>0</v>
      </c>
    </row>
    <row r="108" spans="1:12" x14ac:dyDescent="0.2">
      <c r="A108" s="25"/>
      <c r="B108" s="26"/>
      <c r="C108" s="13"/>
      <c r="D108" s="30"/>
      <c r="E108" s="30"/>
      <c r="F108" s="30"/>
      <c r="G108" s="30"/>
      <c r="H108" s="30"/>
      <c r="I108" s="30"/>
      <c r="J108" s="30"/>
      <c r="K108" s="30"/>
      <c r="L108" s="30"/>
    </row>
  </sheetData>
  <mergeCells count="4">
    <mergeCell ref="A6:C7"/>
    <mergeCell ref="D6:G6"/>
    <mergeCell ref="H6:K6"/>
    <mergeCell ref="L6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8"/>
  <sheetViews>
    <sheetView zoomScaleNormal="100" workbookViewId="0">
      <pane xSplit="3" ySplit="7" topLeftCell="D8" activePane="bottomRight" state="frozen"/>
      <selection activeCell="C18" sqref="C18"/>
      <selection pane="topRight" activeCell="C18" sqref="C18"/>
      <selection pane="bottomLeft" activeCell="C18" sqref="C18"/>
      <selection pane="bottomRight" activeCell="D8" sqref="D8"/>
    </sheetView>
  </sheetViews>
  <sheetFormatPr defaultColWidth="9.140625" defaultRowHeight="15" x14ac:dyDescent="0.2"/>
  <cols>
    <col min="1" max="1" width="2.28515625" style="2" customWidth="1"/>
    <col min="2" max="2" width="4.5703125" style="2" bestFit="1" customWidth="1"/>
    <col min="3" max="3" width="45.42578125" style="2" customWidth="1"/>
    <col min="4" max="4" width="18" style="27" bestFit="1" customWidth="1"/>
    <col min="5" max="5" width="25.28515625" style="27" bestFit="1" customWidth="1"/>
    <col min="6" max="6" width="15.42578125" style="27" bestFit="1" customWidth="1"/>
    <col min="7" max="7" width="12.7109375" style="27" bestFit="1" customWidth="1"/>
    <col min="8" max="8" width="18.7109375" style="27" bestFit="1" customWidth="1"/>
    <col min="9" max="9" width="15.5703125" style="27" bestFit="1" customWidth="1"/>
    <col min="10" max="10" width="13.85546875" style="27" bestFit="1" customWidth="1"/>
    <col min="11" max="11" width="17.42578125" style="27" bestFit="1" customWidth="1"/>
    <col min="12" max="12" width="13.140625" style="27" bestFit="1" customWidth="1"/>
    <col min="13" max="13" width="18.28515625" style="27" bestFit="1" customWidth="1"/>
    <col min="14" max="14" width="13.140625" style="27" bestFit="1" customWidth="1"/>
    <col min="15" max="15" width="19.7109375" style="27" bestFit="1" customWidth="1"/>
    <col min="16" max="16" width="13.140625" style="27" bestFit="1" customWidth="1"/>
    <col min="17" max="17" width="14" style="27" bestFit="1" customWidth="1"/>
    <col min="18" max="19" width="13.140625" style="27" bestFit="1" customWidth="1"/>
    <col min="20" max="20" width="15.42578125" style="27" bestFit="1" customWidth="1"/>
    <col min="21" max="30" width="12.7109375" style="27" bestFit="1" customWidth="1"/>
    <col min="31" max="31" width="25.28515625" style="27" bestFit="1" customWidth="1"/>
    <col min="32" max="32" width="26.140625" style="27" bestFit="1" customWidth="1"/>
    <col min="33" max="36" width="12.7109375" style="27" bestFit="1" customWidth="1"/>
    <col min="37" max="37" width="17.28515625" style="27" bestFit="1" customWidth="1"/>
    <col min="38" max="39" width="9.140625" style="27"/>
    <col min="40" max="41" width="12.7109375" style="27" bestFit="1" customWidth="1"/>
    <col min="42" max="42" width="9.5703125" style="27" bestFit="1" customWidth="1"/>
    <col min="43" max="43" width="12.7109375" style="27" bestFit="1" customWidth="1"/>
    <col min="44" max="44" width="1.7109375" style="27" customWidth="1"/>
    <col min="45" max="45" width="18.140625" style="27" bestFit="1" customWidth="1"/>
    <col min="46" max="16384" width="9.140625" style="2"/>
  </cols>
  <sheetData>
    <row r="1" spans="1:45" ht="15.75" x14ac:dyDescent="0.25">
      <c r="A1" s="1" t="s">
        <v>37</v>
      </c>
    </row>
    <row r="2" spans="1:45" ht="15.75" x14ac:dyDescent="0.25">
      <c r="A2" s="1" t="str">
        <f>'MOC-SUMMARY'!$A$2</f>
        <v>PMO : Misamis Oriental/Cagayan de Oro</v>
      </c>
    </row>
    <row r="3" spans="1:45" ht="15.75" x14ac:dyDescent="0.25">
      <c r="A3" s="3" t="s">
        <v>0</v>
      </c>
    </row>
    <row r="4" spans="1:45" ht="15.75" x14ac:dyDescent="0.25">
      <c r="A4" s="4" t="str">
        <f>'MOC-SUMMARY'!$A$4</f>
        <v>2023</v>
      </c>
    </row>
    <row r="6" spans="1:45" s="36" customFormat="1" ht="15.75" x14ac:dyDescent="0.25">
      <c r="A6" s="67" t="s">
        <v>1</v>
      </c>
      <c r="B6" s="67"/>
      <c r="C6" s="67"/>
      <c r="D6" s="31" t="s">
        <v>47</v>
      </c>
      <c r="E6" s="31" t="s">
        <v>47</v>
      </c>
      <c r="F6" s="47" t="s">
        <v>47</v>
      </c>
      <c r="G6" s="32" t="s">
        <v>48</v>
      </c>
      <c r="H6" s="32" t="s">
        <v>48</v>
      </c>
      <c r="I6" s="32" t="s">
        <v>48</v>
      </c>
      <c r="J6" s="32" t="s">
        <v>48</v>
      </c>
      <c r="K6" s="49" t="s">
        <v>48</v>
      </c>
      <c r="L6" s="33" t="s">
        <v>49</v>
      </c>
      <c r="M6" s="33" t="s">
        <v>49</v>
      </c>
      <c r="N6" s="33" t="s">
        <v>49</v>
      </c>
      <c r="O6" s="33" t="s">
        <v>49</v>
      </c>
      <c r="P6" s="33" t="s">
        <v>49</v>
      </c>
      <c r="Q6" s="33" t="s">
        <v>49</v>
      </c>
      <c r="R6" s="33" t="s">
        <v>49</v>
      </c>
      <c r="S6" s="51" t="s">
        <v>49</v>
      </c>
      <c r="T6" s="34" t="s">
        <v>50</v>
      </c>
      <c r="U6" s="34" t="s">
        <v>50</v>
      </c>
      <c r="V6" s="34" t="s">
        <v>50</v>
      </c>
      <c r="W6" s="34" t="s">
        <v>50</v>
      </c>
      <c r="X6" s="34" t="s">
        <v>50</v>
      </c>
      <c r="Y6" s="34" t="s">
        <v>50</v>
      </c>
      <c r="Z6" s="34" t="s">
        <v>50</v>
      </c>
      <c r="AA6" s="34" t="s">
        <v>50</v>
      </c>
      <c r="AB6" s="34" t="s">
        <v>50</v>
      </c>
      <c r="AC6" s="34" t="s">
        <v>50</v>
      </c>
      <c r="AD6" s="34" t="s">
        <v>50</v>
      </c>
      <c r="AE6" s="34" t="s">
        <v>50</v>
      </c>
      <c r="AF6" s="34" t="s">
        <v>50</v>
      </c>
      <c r="AG6" s="34" t="s">
        <v>50</v>
      </c>
      <c r="AH6" s="34" t="s">
        <v>50</v>
      </c>
      <c r="AI6" s="34" t="s">
        <v>50</v>
      </c>
      <c r="AJ6" s="53" t="s">
        <v>50</v>
      </c>
      <c r="AK6" s="65" t="s">
        <v>51</v>
      </c>
      <c r="AL6" s="35"/>
      <c r="AM6" s="35"/>
      <c r="AN6" s="35"/>
      <c r="AO6" s="35"/>
      <c r="AP6" s="35"/>
      <c r="AQ6" s="35"/>
      <c r="AR6" s="35"/>
      <c r="AS6" s="35"/>
    </row>
    <row r="7" spans="1:45" s="36" customFormat="1" ht="15.75" x14ac:dyDescent="0.25">
      <c r="A7" s="68"/>
      <c r="B7" s="68"/>
      <c r="C7" s="68"/>
      <c r="D7" s="37" t="s">
        <v>62</v>
      </c>
      <c r="E7" s="37" t="s">
        <v>63</v>
      </c>
      <c r="F7" s="48" t="s">
        <v>43</v>
      </c>
      <c r="G7" s="38" t="s">
        <v>64</v>
      </c>
      <c r="H7" s="38" t="s">
        <v>65</v>
      </c>
      <c r="I7" s="38" t="s">
        <v>67</v>
      </c>
      <c r="J7" s="38" t="s">
        <v>68</v>
      </c>
      <c r="K7" s="50" t="s">
        <v>43</v>
      </c>
      <c r="L7" s="39" t="s">
        <v>69</v>
      </c>
      <c r="M7" s="39" t="s">
        <v>70</v>
      </c>
      <c r="N7" s="39" t="s">
        <v>71</v>
      </c>
      <c r="O7" s="39" t="s">
        <v>72</v>
      </c>
      <c r="P7" s="39" t="s">
        <v>73</v>
      </c>
      <c r="Q7" s="39" t="s">
        <v>91</v>
      </c>
      <c r="R7" s="39" t="s">
        <v>74</v>
      </c>
      <c r="S7" s="52" t="s">
        <v>43</v>
      </c>
      <c r="T7" s="40" t="s">
        <v>75</v>
      </c>
      <c r="U7" s="40" t="s">
        <v>76</v>
      </c>
      <c r="V7" s="40" t="s">
        <v>90</v>
      </c>
      <c r="W7" s="40" t="s">
        <v>77</v>
      </c>
      <c r="X7" s="40" t="s">
        <v>78</v>
      </c>
      <c r="Y7" s="40" t="s">
        <v>79</v>
      </c>
      <c r="Z7" s="40" t="s">
        <v>80</v>
      </c>
      <c r="AA7" s="40" t="s">
        <v>81</v>
      </c>
      <c r="AB7" s="40" t="s">
        <v>82</v>
      </c>
      <c r="AC7" s="40" t="s">
        <v>83</v>
      </c>
      <c r="AD7" s="40" t="s">
        <v>84</v>
      </c>
      <c r="AE7" s="40" t="s">
        <v>85</v>
      </c>
      <c r="AF7" s="40" t="s">
        <v>86</v>
      </c>
      <c r="AG7" s="40" t="s">
        <v>87</v>
      </c>
      <c r="AH7" s="40" t="s">
        <v>88</v>
      </c>
      <c r="AI7" s="40" t="s">
        <v>89</v>
      </c>
      <c r="AJ7" s="54" t="s">
        <v>43</v>
      </c>
      <c r="AK7" s="66"/>
      <c r="AL7" s="35"/>
      <c r="AM7" s="35"/>
      <c r="AN7" s="41" t="s">
        <v>47</v>
      </c>
      <c r="AO7" s="41" t="s">
        <v>48</v>
      </c>
      <c r="AP7" s="41" t="s">
        <v>49</v>
      </c>
      <c r="AQ7" s="41" t="s">
        <v>50</v>
      </c>
      <c r="AR7" s="42"/>
      <c r="AS7" s="41" t="s">
        <v>51</v>
      </c>
    </row>
    <row r="8" spans="1:45" ht="15.75" x14ac:dyDescent="0.25">
      <c r="A8" s="5" t="s">
        <v>2</v>
      </c>
      <c r="B8" s="6"/>
      <c r="C8" s="7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8"/>
    </row>
    <row r="9" spans="1:45" x14ac:dyDescent="0.2">
      <c r="A9" s="8"/>
      <c r="B9" s="9"/>
      <c r="C9" s="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</row>
    <row r="10" spans="1:45" x14ac:dyDescent="0.2">
      <c r="A10" s="10" t="s">
        <v>3</v>
      </c>
      <c r="B10" s="6"/>
      <c r="C10" s="7"/>
      <c r="D10" s="29">
        <v>1088</v>
      </c>
      <c r="E10" s="29">
        <v>1266</v>
      </c>
      <c r="F10" s="29">
        <f>F11+F12</f>
        <v>2354</v>
      </c>
      <c r="G10" s="29">
        <v>16</v>
      </c>
      <c r="H10" s="29">
        <v>4288</v>
      </c>
      <c r="I10" s="29">
        <v>3889</v>
      </c>
      <c r="J10" s="29">
        <v>64</v>
      </c>
      <c r="K10" s="29">
        <f>K11+K12</f>
        <v>8257</v>
      </c>
      <c r="L10" s="29">
        <v>25</v>
      </c>
      <c r="M10" s="29">
        <v>581</v>
      </c>
      <c r="N10" s="29">
        <v>5</v>
      </c>
      <c r="O10" s="29">
        <v>219</v>
      </c>
      <c r="P10" s="29">
        <v>12</v>
      </c>
      <c r="Q10" s="29">
        <v>2</v>
      </c>
      <c r="R10" s="29">
        <v>5</v>
      </c>
      <c r="S10" s="29">
        <f>S11+S12</f>
        <v>849</v>
      </c>
      <c r="T10" s="29">
        <v>24</v>
      </c>
      <c r="U10" s="29">
        <v>78</v>
      </c>
      <c r="V10" s="29">
        <v>74</v>
      </c>
      <c r="W10" s="29">
        <v>12</v>
      </c>
      <c r="X10" s="29">
        <v>6</v>
      </c>
      <c r="Y10" s="29">
        <v>33</v>
      </c>
      <c r="Z10" s="29">
        <v>226</v>
      </c>
      <c r="AA10" s="29">
        <v>46</v>
      </c>
      <c r="AB10" s="29">
        <v>74</v>
      </c>
      <c r="AC10" s="29">
        <v>30</v>
      </c>
      <c r="AD10" s="29">
        <v>14</v>
      </c>
      <c r="AE10" s="29">
        <v>5</v>
      </c>
      <c r="AF10" s="29">
        <v>6</v>
      </c>
      <c r="AG10" s="29">
        <v>9</v>
      </c>
      <c r="AH10" s="29">
        <v>1</v>
      </c>
      <c r="AI10" s="29">
        <v>267</v>
      </c>
      <c r="AJ10" s="29">
        <f>AJ11+AJ12</f>
        <v>905</v>
      </c>
      <c r="AK10" s="29">
        <f>+AK11+AK12</f>
        <v>12365</v>
      </c>
      <c r="AN10" s="27">
        <f>F10</f>
        <v>2354</v>
      </c>
      <c r="AO10" s="27">
        <f>K10</f>
        <v>8257</v>
      </c>
      <c r="AP10" s="27">
        <f>S10</f>
        <v>849</v>
      </c>
      <c r="AQ10" s="27">
        <f t="shared" ref="AQ10:AQ36" si="0">AJ10</f>
        <v>905</v>
      </c>
      <c r="AS10" s="27">
        <f>+AS11+AS12</f>
        <v>12365</v>
      </c>
    </row>
    <row r="11" spans="1:45" x14ac:dyDescent="0.2">
      <c r="A11" s="10" t="s">
        <v>4</v>
      </c>
      <c r="B11" s="6"/>
      <c r="C11" s="7"/>
      <c r="D11" s="29">
        <v>952</v>
      </c>
      <c r="E11" s="29">
        <v>1266</v>
      </c>
      <c r="F11" s="29">
        <f t="shared" ref="F11:F12" si="1">SUM(D11:E11)</f>
        <v>2218</v>
      </c>
      <c r="G11" s="29">
        <v>16</v>
      </c>
      <c r="H11" s="29">
        <v>4288</v>
      </c>
      <c r="I11" s="29">
        <v>3889</v>
      </c>
      <c r="J11" s="29">
        <v>63</v>
      </c>
      <c r="K11" s="29">
        <f>SUM(G11:J11)</f>
        <v>8256</v>
      </c>
      <c r="L11" s="29">
        <v>25</v>
      </c>
      <c r="M11" s="29">
        <v>581</v>
      </c>
      <c r="N11" s="29">
        <v>5</v>
      </c>
      <c r="O11" s="29">
        <v>219</v>
      </c>
      <c r="P11" s="29">
        <v>12</v>
      </c>
      <c r="Q11" s="29">
        <v>1</v>
      </c>
      <c r="R11" s="29">
        <v>5</v>
      </c>
      <c r="S11" s="29">
        <f t="shared" ref="S11:S12" si="2">SUM(L11:R11)</f>
        <v>848</v>
      </c>
      <c r="T11" s="29">
        <v>11</v>
      </c>
      <c r="U11" s="29">
        <v>65</v>
      </c>
      <c r="V11" s="29">
        <v>74</v>
      </c>
      <c r="W11" s="29">
        <v>0</v>
      </c>
      <c r="X11" s="29">
        <v>3</v>
      </c>
      <c r="Y11" s="29">
        <v>33</v>
      </c>
      <c r="Z11" s="29">
        <v>216</v>
      </c>
      <c r="AA11" s="29">
        <v>34</v>
      </c>
      <c r="AB11" s="29">
        <v>25</v>
      </c>
      <c r="AC11" s="29">
        <v>30</v>
      </c>
      <c r="AD11" s="29">
        <v>14</v>
      </c>
      <c r="AE11" s="29">
        <v>0</v>
      </c>
      <c r="AF11" s="29">
        <v>0</v>
      </c>
      <c r="AG11" s="29">
        <v>5</v>
      </c>
      <c r="AH11" s="29">
        <v>1</v>
      </c>
      <c r="AI11" s="29">
        <v>236</v>
      </c>
      <c r="AJ11" s="29">
        <f>SUM(T11:AI11)</f>
        <v>747</v>
      </c>
      <c r="AK11" s="29">
        <f>F11+K11+S11+AJ11</f>
        <v>12069</v>
      </c>
      <c r="AN11" s="27">
        <f>F11</f>
        <v>2218</v>
      </c>
      <c r="AO11" s="27">
        <f>K11</f>
        <v>8256</v>
      </c>
      <c r="AP11" s="27">
        <f>S11</f>
        <v>848</v>
      </c>
      <c r="AQ11" s="27">
        <f t="shared" si="0"/>
        <v>747</v>
      </c>
      <c r="AS11" s="27">
        <f>SUM(AN11:AR11)</f>
        <v>12069</v>
      </c>
    </row>
    <row r="12" spans="1:45" x14ac:dyDescent="0.2">
      <c r="A12" s="10" t="s">
        <v>5</v>
      </c>
      <c r="B12" s="6"/>
      <c r="C12" s="7"/>
      <c r="D12" s="29">
        <v>136</v>
      </c>
      <c r="E12" s="29">
        <v>0</v>
      </c>
      <c r="F12" s="29">
        <f t="shared" si="1"/>
        <v>136</v>
      </c>
      <c r="G12" s="29">
        <v>0</v>
      </c>
      <c r="H12" s="29">
        <v>0</v>
      </c>
      <c r="I12" s="29">
        <v>0</v>
      </c>
      <c r="J12" s="29">
        <v>1</v>
      </c>
      <c r="K12" s="29">
        <f>SUM(G12:J12)</f>
        <v>1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1</v>
      </c>
      <c r="R12" s="29">
        <v>0</v>
      </c>
      <c r="S12" s="29">
        <f t="shared" si="2"/>
        <v>1</v>
      </c>
      <c r="T12" s="29">
        <v>13</v>
      </c>
      <c r="U12" s="29">
        <v>13</v>
      </c>
      <c r="V12" s="29">
        <v>0</v>
      </c>
      <c r="W12" s="29">
        <v>12</v>
      </c>
      <c r="X12" s="29">
        <v>3</v>
      </c>
      <c r="Y12" s="29">
        <v>0</v>
      </c>
      <c r="Z12" s="29">
        <v>10</v>
      </c>
      <c r="AA12" s="29">
        <v>12</v>
      </c>
      <c r="AB12" s="29">
        <v>49</v>
      </c>
      <c r="AC12" s="29">
        <v>0</v>
      </c>
      <c r="AD12" s="29">
        <v>0</v>
      </c>
      <c r="AE12" s="29">
        <v>5</v>
      </c>
      <c r="AF12" s="29">
        <v>6</v>
      </c>
      <c r="AG12" s="29">
        <v>4</v>
      </c>
      <c r="AH12" s="29">
        <v>0</v>
      </c>
      <c r="AI12" s="29">
        <v>31</v>
      </c>
      <c r="AJ12" s="29">
        <f>SUM(T12:AI12)</f>
        <v>158</v>
      </c>
      <c r="AK12" s="29">
        <f>F12+K12+S12+AJ12</f>
        <v>296</v>
      </c>
      <c r="AN12" s="27">
        <f>F12</f>
        <v>136</v>
      </c>
      <c r="AO12" s="27">
        <f>K12</f>
        <v>1</v>
      </c>
      <c r="AP12" s="27">
        <f>S12</f>
        <v>1</v>
      </c>
      <c r="AQ12" s="27">
        <f t="shared" si="0"/>
        <v>158</v>
      </c>
      <c r="AS12" s="27">
        <f>SUM(AN12:AR12)</f>
        <v>296</v>
      </c>
    </row>
    <row r="13" spans="1:45" x14ac:dyDescent="0.2">
      <c r="A13" s="8"/>
      <c r="B13" s="9"/>
      <c r="C13" s="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</row>
    <row r="14" spans="1:45" x14ac:dyDescent="0.2">
      <c r="A14" s="10" t="s">
        <v>57</v>
      </c>
      <c r="B14" s="6"/>
      <c r="C14" s="7"/>
      <c r="D14" s="29">
        <v>5354118.5299999993</v>
      </c>
      <c r="E14" s="29">
        <v>9110516.8899999987</v>
      </c>
      <c r="F14" s="29">
        <f>F15+F16</f>
        <v>14464635.419999998</v>
      </c>
      <c r="G14" s="29">
        <v>9671.3100000000013</v>
      </c>
      <c r="H14" s="29">
        <v>1503734.0099999988</v>
      </c>
      <c r="I14" s="29">
        <v>1350058.0699999984</v>
      </c>
      <c r="J14" s="29">
        <v>39997.1</v>
      </c>
      <c r="K14" s="29">
        <f>K15+K16</f>
        <v>2903460.4899999974</v>
      </c>
      <c r="L14" s="29">
        <v>8608.27</v>
      </c>
      <c r="M14" s="29">
        <v>267649.41999999981</v>
      </c>
      <c r="N14" s="29">
        <v>1599.1599999999999</v>
      </c>
      <c r="O14" s="29">
        <v>46772.890000000021</v>
      </c>
      <c r="P14" s="29">
        <v>10054.799999999999</v>
      </c>
      <c r="Q14" s="29">
        <v>5739</v>
      </c>
      <c r="R14" s="29">
        <v>4055.86</v>
      </c>
      <c r="S14" s="29">
        <f>S15+S16</f>
        <v>344479.39999999979</v>
      </c>
      <c r="T14" s="29">
        <v>84183.3</v>
      </c>
      <c r="U14" s="29">
        <v>160321.54</v>
      </c>
      <c r="V14" s="29">
        <v>209752.68</v>
      </c>
      <c r="W14" s="29">
        <v>92557</v>
      </c>
      <c r="X14" s="29">
        <v>23570</v>
      </c>
      <c r="Y14" s="29">
        <v>33939.74</v>
      </c>
      <c r="Z14" s="29">
        <v>312380.94999999995</v>
      </c>
      <c r="AA14" s="29">
        <v>333822.82</v>
      </c>
      <c r="AB14" s="29">
        <v>496276</v>
      </c>
      <c r="AC14" s="29">
        <v>12946.3</v>
      </c>
      <c r="AD14" s="29">
        <v>12657.06</v>
      </c>
      <c r="AE14" s="29">
        <v>22442</v>
      </c>
      <c r="AF14" s="29">
        <v>26054</v>
      </c>
      <c r="AG14" s="29">
        <v>29456</v>
      </c>
      <c r="AH14" s="29">
        <v>1302.68</v>
      </c>
      <c r="AI14" s="29">
        <v>429567.20999999996</v>
      </c>
      <c r="AJ14" s="29">
        <f>AJ15+AJ16</f>
        <v>2281229.2800000003</v>
      </c>
      <c r="AK14" s="29">
        <f>+AK15+AK16</f>
        <v>19993804.589999996</v>
      </c>
      <c r="AN14" s="27">
        <f>F14</f>
        <v>14464635.419999998</v>
      </c>
      <c r="AO14" s="27">
        <f>K14</f>
        <v>2903460.4899999974</v>
      </c>
      <c r="AP14" s="27">
        <f>S14</f>
        <v>344479.39999999979</v>
      </c>
      <c r="AQ14" s="27">
        <f t="shared" si="0"/>
        <v>2281229.2800000003</v>
      </c>
      <c r="AS14" s="27">
        <f t="shared" ref="AS14" si="3">+AS15+AS16</f>
        <v>19993804.589999996</v>
      </c>
    </row>
    <row r="15" spans="1:45" x14ac:dyDescent="0.2">
      <c r="A15" s="10" t="s">
        <v>4</v>
      </c>
      <c r="B15" s="6"/>
      <c r="C15" s="7"/>
      <c r="D15" s="29">
        <v>3855985.12</v>
      </c>
      <c r="E15" s="29">
        <v>9110516.8899999987</v>
      </c>
      <c r="F15" s="29">
        <f t="shared" ref="F15:F16" si="4">SUM(D15:E15)</f>
        <v>12966502.009999998</v>
      </c>
      <c r="G15" s="29">
        <v>9671.3100000000013</v>
      </c>
      <c r="H15" s="29">
        <v>1503734.0099999988</v>
      </c>
      <c r="I15" s="29">
        <v>1350058.0699999984</v>
      </c>
      <c r="J15" s="29">
        <v>37634.1</v>
      </c>
      <c r="K15" s="29">
        <f>SUM(G15:J15)</f>
        <v>2901097.4899999974</v>
      </c>
      <c r="L15" s="29">
        <v>8608.27</v>
      </c>
      <c r="M15" s="29">
        <v>267649.41999999981</v>
      </c>
      <c r="N15" s="29">
        <v>1599.1599999999999</v>
      </c>
      <c r="O15" s="29">
        <v>46772.890000000021</v>
      </c>
      <c r="P15" s="29">
        <v>10054.799999999999</v>
      </c>
      <c r="Q15" s="29">
        <v>2212</v>
      </c>
      <c r="R15" s="29">
        <v>4055.86</v>
      </c>
      <c r="S15" s="29">
        <f t="shared" ref="S15:S16" si="5">SUM(L15:R15)</f>
        <v>340952.39999999979</v>
      </c>
      <c r="T15" s="29">
        <v>7422.3</v>
      </c>
      <c r="U15" s="29">
        <v>37004.540000000008</v>
      </c>
      <c r="V15" s="29">
        <v>209752.68</v>
      </c>
      <c r="W15" s="29">
        <v>0</v>
      </c>
      <c r="X15" s="29">
        <v>478</v>
      </c>
      <c r="Y15" s="29">
        <v>33939.74</v>
      </c>
      <c r="Z15" s="29">
        <v>120953.20999999998</v>
      </c>
      <c r="AA15" s="29">
        <v>76705.819999999992</v>
      </c>
      <c r="AB15" s="29">
        <v>39685</v>
      </c>
      <c r="AC15" s="29">
        <v>12946.3</v>
      </c>
      <c r="AD15" s="29">
        <v>12657.06</v>
      </c>
      <c r="AE15" s="29">
        <v>0</v>
      </c>
      <c r="AF15" s="29">
        <v>0</v>
      </c>
      <c r="AG15" s="29">
        <v>3126</v>
      </c>
      <c r="AH15" s="29">
        <v>1302.68</v>
      </c>
      <c r="AI15" s="29">
        <v>124156.20999999999</v>
      </c>
      <c r="AJ15" s="29">
        <f>SUM(T15:AI15)</f>
        <v>680129.54000000015</v>
      </c>
      <c r="AK15" s="29">
        <f>F15+K15+S15+AJ15</f>
        <v>16888681.439999998</v>
      </c>
      <c r="AN15" s="27">
        <f>F15</f>
        <v>12966502.009999998</v>
      </c>
      <c r="AO15" s="27">
        <f>K15</f>
        <v>2901097.4899999974</v>
      </c>
      <c r="AP15" s="27">
        <f>S15</f>
        <v>340952.39999999979</v>
      </c>
      <c r="AQ15" s="27">
        <f t="shared" si="0"/>
        <v>680129.54000000015</v>
      </c>
      <c r="AS15" s="27">
        <f>SUM(AN15:AR15)</f>
        <v>16888681.439999998</v>
      </c>
    </row>
    <row r="16" spans="1:45" x14ac:dyDescent="0.2">
      <c r="A16" s="10" t="s">
        <v>5</v>
      </c>
      <c r="B16" s="6"/>
      <c r="C16" s="7"/>
      <c r="D16" s="29">
        <v>1498133.4099999997</v>
      </c>
      <c r="E16" s="29">
        <v>0</v>
      </c>
      <c r="F16" s="29">
        <f t="shared" si="4"/>
        <v>1498133.4099999997</v>
      </c>
      <c r="G16" s="29">
        <v>0</v>
      </c>
      <c r="H16" s="29">
        <v>0</v>
      </c>
      <c r="I16" s="29">
        <v>0</v>
      </c>
      <c r="J16" s="29">
        <v>2363</v>
      </c>
      <c r="K16" s="29">
        <f>SUM(G16:J16)</f>
        <v>2363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3527</v>
      </c>
      <c r="R16" s="29">
        <v>0</v>
      </c>
      <c r="S16" s="29">
        <f t="shared" si="5"/>
        <v>3527</v>
      </c>
      <c r="T16" s="29">
        <v>76761</v>
      </c>
      <c r="U16" s="29">
        <v>123317</v>
      </c>
      <c r="V16" s="29">
        <v>0</v>
      </c>
      <c r="W16" s="29">
        <v>92557</v>
      </c>
      <c r="X16" s="29">
        <v>23092</v>
      </c>
      <c r="Y16" s="29">
        <v>0</v>
      </c>
      <c r="Z16" s="29">
        <v>191427.74</v>
      </c>
      <c r="AA16" s="29">
        <v>257117</v>
      </c>
      <c r="AB16" s="29">
        <v>456591</v>
      </c>
      <c r="AC16" s="29">
        <v>0</v>
      </c>
      <c r="AD16" s="29">
        <v>0</v>
      </c>
      <c r="AE16" s="29">
        <v>22442</v>
      </c>
      <c r="AF16" s="29">
        <v>26054</v>
      </c>
      <c r="AG16" s="29">
        <v>26330</v>
      </c>
      <c r="AH16" s="29">
        <v>0</v>
      </c>
      <c r="AI16" s="29">
        <v>305411</v>
      </c>
      <c r="AJ16" s="29">
        <f>SUM(T16:AI16)</f>
        <v>1601099.74</v>
      </c>
      <c r="AK16" s="29">
        <f>F16+K16+S16+AJ16</f>
        <v>3105123.1499999994</v>
      </c>
      <c r="AN16" s="27">
        <f>F16</f>
        <v>1498133.4099999997</v>
      </c>
      <c r="AO16" s="27">
        <f>K16</f>
        <v>2363</v>
      </c>
      <c r="AP16" s="27">
        <f>S16</f>
        <v>3527</v>
      </c>
      <c r="AQ16" s="27">
        <f t="shared" si="0"/>
        <v>1601099.74</v>
      </c>
      <c r="AS16" s="27">
        <f>SUM(AN16:AR16)</f>
        <v>3105123.1499999994</v>
      </c>
    </row>
    <row r="17" spans="1:45" x14ac:dyDescent="0.2">
      <c r="A17" s="9"/>
      <c r="B17" s="6"/>
      <c r="C17" s="7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45" x14ac:dyDescent="0.2">
      <c r="A18" s="10" t="s">
        <v>58</v>
      </c>
      <c r="B18" s="6"/>
      <c r="C18" s="7"/>
      <c r="D18" s="29">
        <v>2797274.8499999996</v>
      </c>
      <c r="E18" s="29">
        <v>3862282.9800000004</v>
      </c>
      <c r="F18" s="29">
        <f>F19+F20</f>
        <v>6659557.8300000001</v>
      </c>
      <c r="G18" s="29">
        <v>5999.12</v>
      </c>
      <c r="H18" s="29">
        <v>571387.48999999976</v>
      </c>
      <c r="I18" s="29">
        <v>510440.15999999963</v>
      </c>
      <c r="J18" s="29">
        <v>14949.85</v>
      </c>
      <c r="K18" s="29">
        <f>K19+K20</f>
        <v>1102776.6199999994</v>
      </c>
      <c r="L18" s="29">
        <v>5793.8399999999992</v>
      </c>
      <c r="M18" s="29">
        <v>131599.63000000012</v>
      </c>
      <c r="N18" s="29">
        <v>968.71</v>
      </c>
      <c r="O18" s="29">
        <v>21306.69000000001</v>
      </c>
      <c r="P18" s="29">
        <v>8270.119999999999</v>
      </c>
      <c r="Q18" s="29">
        <v>1722</v>
      </c>
      <c r="R18" s="29">
        <v>3987.6999999999994</v>
      </c>
      <c r="S18" s="29">
        <f>S19+S20</f>
        <v>173648.69000000012</v>
      </c>
      <c r="T18" s="29">
        <v>40700.43</v>
      </c>
      <c r="U18" s="29">
        <v>86800.319999999992</v>
      </c>
      <c r="V18" s="29">
        <v>76660.75999999998</v>
      </c>
      <c r="W18" s="29">
        <v>34405</v>
      </c>
      <c r="X18" s="29">
        <v>11356</v>
      </c>
      <c r="Y18" s="29">
        <v>16193.96</v>
      </c>
      <c r="Z18" s="29">
        <v>175362.74</v>
      </c>
      <c r="AA18" s="29">
        <v>195765.6</v>
      </c>
      <c r="AB18" s="29">
        <v>239254</v>
      </c>
      <c r="AC18" s="29">
        <v>6403.2999999999993</v>
      </c>
      <c r="AD18" s="29">
        <v>7188.43</v>
      </c>
      <c r="AE18" s="29">
        <v>6885</v>
      </c>
      <c r="AF18" s="29">
        <v>28217</v>
      </c>
      <c r="AG18" s="29">
        <v>14734</v>
      </c>
      <c r="AH18" s="29">
        <v>1302.68</v>
      </c>
      <c r="AI18" s="29">
        <v>222150.21</v>
      </c>
      <c r="AJ18" s="29">
        <f>AJ19+AJ20</f>
        <v>1163379.4300000002</v>
      </c>
      <c r="AK18" s="29">
        <f>+AK19+AK20</f>
        <v>9099362.5700000003</v>
      </c>
      <c r="AN18" s="27">
        <f>F18</f>
        <v>6659557.8300000001</v>
      </c>
      <c r="AO18" s="27">
        <f>K18</f>
        <v>1102776.6199999994</v>
      </c>
      <c r="AP18" s="27">
        <f>S18</f>
        <v>173648.69000000012</v>
      </c>
      <c r="AQ18" s="27">
        <f t="shared" si="0"/>
        <v>1163379.4300000002</v>
      </c>
      <c r="AS18" s="27">
        <f t="shared" ref="AS18" si="6">+AS19+AS20</f>
        <v>9099362.5700000003</v>
      </c>
    </row>
    <row r="19" spans="1:45" x14ac:dyDescent="0.2">
      <c r="A19" s="10" t="s">
        <v>4</v>
      </c>
      <c r="B19" s="6"/>
      <c r="C19" s="7"/>
      <c r="D19" s="29">
        <v>2025303.22</v>
      </c>
      <c r="E19" s="29">
        <v>3862282.9800000004</v>
      </c>
      <c r="F19" s="29">
        <f t="shared" ref="F19:F20" si="7">SUM(D19:E19)</f>
        <v>5887586.2000000002</v>
      </c>
      <c r="G19" s="29">
        <v>5999.12</v>
      </c>
      <c r="H19" s="29">
        <v>571387.48999999976</v>
      </c>
      <c r="I19" s="29">
        <v>510440.15999999963</v>
      </c>
      <c r="J19" s="29">
        <v>13450.85</v>
      </c>
      <c r="K19" s="29">
        <f>SUM(G19:J19)</f>
        <v>1101277.6199999994</v>
      </c>
      <c r="L19" s="29">
        <v>5793.8399999999992</v>
      </c>
      <c r="M19" s="29">
        <v>131599.63000000012</v>
      </c>
      <c r="N19" s="29">
        <v>968.71</v>
      </c>
      <c r="O19" s="29">
        <v>21306.69000000001</v>
      </c>
      <c r="P19" s="29">
        <v>8270.119999999999</v>
      </c>
      <c r="Q19" s="29">
        <v>664</v>
      </c>
      <c r="R19" s="29">
        <v>3987.6999999999994</v>
      </c>
      <c r="S19" s="29">
        <f t="shared" ref="S19:S20" si="8">SUM(L19:R19)</f>
        <v>172590.69000000012</v>
      </c>
      <c r="T19" s="29">
        <v>4420.43</v>
      </c>
      <c r="U19" s="29">
        <v>22534.319999999996</v>
      </c>
      <c r="V19" s="29">
        <v>76660.75999999998</v>
      </c>
      <c r="W19" s="29">
        <v>0</v>
      </c>
      <c r="X19" s="29">
        <v>144</v>
      </c>
      <c r="Y19" s="29">
        <v>16193.96</v>
      </c>
      <c r="Z19" s="29">
        <v>70099.42</v>
      </c>
      <c r="AA19" s="29">
        <v>55639.600000000006</v>
      </c>
      <c r="AB19" s="29">
        <v>20698</v>
      </c>
      <c r="AC19" s="29">
        <v>6403.2999999999993</v>
      </c>
      <c r="AD19" s="29">
        <v>7188.43</v>
      </c>
      <c r="AE19" s="29">
        <v>0</v>
      </c>
      <c r="AF19" s="29">
        <v>0</v>
      </c>
      <c r="AG19" s="29">
        <v>1769</v>
      </c>
      <c r="AH19" s="29">
        <v>1302.68</v>
      </c>
      <c r="AI19" s="29">
        <v>74907.209999999992</v>
      </c>
      <c r="AJ19" s="29">
        <f>SUM(T19:AI19)</f>
        <v>357961.11</v>
      </c>
      <c r="AK19" s="29">
        <f>F19+K19+S19+AJ19</f>
        <v>7519415.6200000001</v>
      </c>
      <c r="AN19" s="27">
        <f>F19</f>
        <v>5887586.2000000002</v>
      </c>
      <c r="AO19" s="27">
        <f>K19</f>
        <v>1101277.6199999994</v>
      </c>
      <c r="AP19" s="27">
        <f>S19</f>
        <v>172590.69000000012</v>
      </c>
      <c r="AQ19" s="27">
        <f t="shared" si="0"/>
        <v>357961.11</v>
      </c>
      <c r="AS19" s="27">
        <f>SUM(AN19:AR19)</f>
        <v>7519415.6200000001</v>
      </c>
    </row>
    <row r="20" spans="1:45" x14ac:dyDescent="0.2">
      <c r="A20" s="10" t="s">
        <v>5</v>
      </c>
      <c r="B20" s="6"/>
      <c r="C20" s="7"/>
      <c r="D20" s="29">
        <v>771971.62999999989</v>
      </c>
      <c r="E20" s="29">
        <v>0</v>
      </c>
      <c r="F20" s="29">
        <f t="shared" si="7"/>
        <v>771971.62999999989</v>
      </c>
      <c r="G20" s="29">
        <v>0</v>
      </c>
      <c r="H20" s="29">
        <v>0</v>
      </c>
      <c r="I20" s="29">
        <v>0</v>
      </c>
      <c r="J20" s="29">
        <v>1499</v>
      </c>
      <c r="K20" s="29">
        <f>SUM(G20:J20)</f>
        <v>1499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1058</v>
      </c>
      <c r="R20" s="29">
        <v>0</v>
      </c>
      <c r="S20" s="29">
        <f t="shared" si="8"/>
        <v>1058</v>
      </c>
      <c r="T20" s="29">
        <v>36280</v>
      </c>
      <c r="U20" s="29">
        <v>64266</v>
      </c>
      <c r="V20" s="29">
        <v>0</v>
      </c>
      <c r="W20" s="29">
        <v>34405</v>
      </c>
      <c r="X20" s="29">
        <v>11212</v>
      </c>
      <c r="Y20" s="29">
        <v>0</v>
      </c>
      <c r="Z20" s="29">
        <v>105263.32</v>
      </c>
      <c r="AA20" s="29">
        <v>140126</v>
      </c>
      <c r="AB20" s="29">
        <v>218556</v>
      </c>
      <c r="AC20" s="29">
        <v>0</v>
      </c>
      <c r="AD20" s="29">
        <v>0</v>
      </c>
      <c r="AE20" s="29">
        <v>6885</v>
      </c>
      <c r="AF20" s="29">
        <v>28217</v>
      </c>
      <c r="AG20" s="29">
        <v>12965</v>
      </c>
      <c r="AH20" s="29">
        <v>0</v>
      </c>
      <c r="AI20" s="29">
        <v>147243</v>
      </c>
      <c r="AJ20" s="29">
        <f>SUM(T20:AI20)</f>
        <v>805418.32000000007</v>
      </c>
      <c r="AK20" s="29">
        <f>F20+K20+S20+AJ20</f>
        <v>1579946.95</v>
      </c>
      <c r="AN20" s="27">
        <f>F20</f>
        <v>771971.62999999989</v>
      </c>
      <c r="AO20" s="27">
        <f>K20</f>
        <v>1499</v>
      </c>
      <c r="AP20" s="27">
        <f>S20</f>
        <v>1058</v>
      </c>
      <c r="AQ20" s="27">
        <f t="shared" si="0"/>
        <v>805418.32000000007</v>
      </c>
      <c r="AS20" s="27">
        <f>SUM(AN20:AR20)</f>
        <v>1579946.95</v>
      </c>
    </row>
    <row r="21" spans="1:45" x14ac:dyDescent="0.2">
      <c r="A21" s="8"/>
      <c r="B21" s="9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45" x14ac:dyDescent="0.2">
      <c r="A22" s="10" t="s">
        <v>6</v>
      </c>
      <c r="B22" s="6"/>
      <c r="C22" s="7"/>
      <c r="D22" s="29">
        <v>7148177.0979999993</v>
      </c>
      <c r="E22" s="29">
        <v>3698596.0700000003</v>
      </c>
      <c r="F22" s="29">
        <f>F23+F24</f>
        <v>10846773.168</v>
      </c>
      <c r="G22" s="29">
        <v>12651.420000000002</v>
      </c>
      <c r="H22" s="29">
        <v>2131744.5800000005</v>
      </c>
      <c r="I22" s="29">
        <v>2049715.6099999985</v>
      </c>
      <c r="J22" s="29">
        <v>68695.387000000002</v>
      </c>
      <c r="K22" s="29">
        <f>K23+K24</f>
        <v>4262806.9969999986</v>
      </c>
      <c r="L22" s="29">
        <v>17750.724999999999</v>
      </c>
      <c r="M22" s="29">
        <v>444062.00000000029</v>
      </c>
      <c r="N22" s="29">
        <v>4470</v>
      </c>
      <c r="O22" s="29">
        <v>62017.970000000023</v>
      </c>
      <c r="P22" s="29">
        <v>22843.574000000001</v>
      </c>
      <c r="Q22" s="29">
        <v>9469.35</v>
      </c>
      <c r="R22" s="29">
        <v>10965.36</v>
      </c>
      <c r="S22" s="29">
        <f>S23+S24</f>
        <v>571578.9790000004</v>
      </c>
      <c r="T22" s="29">
        <v>133317.63399999999</v>
      </c>
      <c r="U22" s="29">
        <v>262502.12699999998</v>
      </c>
      <c r="V22" s="29">
        <v>212334.15</v>
      </c>
      <c r="W22" s="29">
        <v>110244</v>
      </c>
      <c r="X22" s="29">
        <v>36745.57</v>
      </c>
      <c r="Y22" s="29">
        <v>71217.55</v>
      </c>
      <c r="Z22" s="29">
        <v>578483.50549999997</v>
      </c>
      <c r="AA22" s="29">
        <v>531373.49</v>
      </c>
      <c r="AB22" s="29">
        <v>943582.19000000006</v>
      </c>
      <c r="AC22" s="29">
        <v>20448.310000000001</v>
      </c>
      <c r="AD22" s="29">
        <v>22397.739999999998</v>
      </c>
      <c r="AE22" s="29">
        <v>23483.620000000003</v>
      </c>
      <c r="AF22" s="29">
        <v>30176.829999999998</v>
      </c>
      <c r="AG22" s="29">
        <v>43983.22</v>
      </c>
      <c r="AH22" s="29">
        <v>2600</v>
      </c>
      <c r="AI22" s="29">
        <v>716264.03999999992</v>
      </c>
      <c r="AJ22" s="29">
        <f>AJ23+AJ24</f>
        <v>3739153.9765000003</v>
      </c>
      <c r="AK22" s="29">
        <f>+AK23+AK24</f>
        <v>19420313.120499998</v>
      </c>
      <c r="AN22" s="27">
        <f>F22</f>
        <v>10846773.168</v>
      </c>
      <c r="AO22" s="27">
        <f>K22</f>
        <v>4262806.9969999986</v>
      </c>
      <c r="AP22" s="27">
        <f>S22</f>
        <v>571578.9790000004</v>
      </c>
      <c r="AQ22" s="27">
        <f t="shared" si="0"/>
        <v>3739153.9765000003</v>
      </c>
      <c r="AS22" s="27">
        <f>+AS23+AS24</f>
        <v>19420313.120499998</v>
      </c>
    </row>
    <row r="23" spans="1:45" x14ac:dyDescent="0.2">
      <c r="A23" s="10" t="s">
        <v>4</v>
      </c>
      <c r="B23" s="6"/>
      <c r="C23" s="7"/>
      <c r="D23" s="29">
        <v>4755582.6079999991</v>
      </c>
      <c r="E23" s="29">
        <v>3698596.0700000003</v>
      </c>
      <c r="F23" s="29">
        <f t="shared" ref="F23:F24" si="9">SUM(D23:E23)</f>
        <v>8454178.6779999994</v>
      </c>
      <c r="G23" s="29">
        <v>12651.420000000002</v>
      </c>
      <c r="H23" s="29">
        <v>2131744.5800000005</v>
      </c>
      <c r="I23" s="29">
        <v>2049715.6099999985</v>
      </c>
      <c r="J23" s="29">
        <v>64633.786999999997</v>
      </c>
      <c r="K23" s="29">
        <f>SUM(G23:J23)</f>
        <v>4258745.3969999989</v>
      </c>
      <c r="L23" s="29">
        <v>17750.724999999999</v>
      </c>
      <c r="M23" s="29">
        <v>444062.00000000029</v>
      </c>
      <c r="N23" s="29">
        <v>4470</v>
      </c>
      <c r="O23" s="29">
        <v>62017.970000000023</v>
      </c>
      <c r="P23" s="29">
        <v>22843.574000000001</v>
      </c>
      <c r="Q23" s="29">
        <v>3649.8</v>
      </c>
      <c r="R23" s="29">
        <v>10965.36</v>
      </c>
      <c r="S23" s="29">
        <f t="shared" ref="S23:S24" si="10">SUM(L23:R23)</f>
        <v>565759.42900000035</v>
      </c>
      <c r="T23" s="29">
        <v>15707.2</v>
      </c>
      <c r="U23" s="29">
        <v>59070.247000000003</v>
      </c>
      <c r="V23" s="29">
        <v>212334.15</v>
      </c>
      <c r="W23" s="29">
        <v>0</v>
      </c>
      <c r="X23" s="29">
        <v>398.57</v>
      </c>
      <c r="Y23" s="29">
        <v>71217.55</v>
      </c>
      <c r="Z23" s="29">
        <v>264498.90549999999</v>
      </c>
      <c r="AA23" s="29">
        <v>120847.46999999999</v>
      </c>
      <c r="AB23" s="29">
        <v>69094.7</v>
      </c>
      <c r="AC23" s="29">
        <v>20448.310000000001</v>
      </c>
      <c r="AD23" s="29">
        <v>22397.739999999998</v>
      </c>
      <c r="AE23" s="29">
        <v>0</v>
      </c>
      <c r="AF23" s="29">
        <v>0</v>
      </c>
      <c r="AG23" s="29">
        <v>1310.5</v>
      </c>
      <c r="AH23" s="29">
        <v>2600</v>
      </c>
      <c r="AI23" s="29">
        <v>241574.71899999992</v>
      </c>
      <c r="AJ23" s="29">
        <f>SUM(T23:AI23)</f>
        <v>1101500.0614999998</v>
      </c>
      <c r="AK23" s="29">
        <f>F23+K23+S23+AJ23</f>
        <v>14380183.565499999</v>
      </c>
      <c r="AN23" s="27">
        <f>F23</f>
        <v>8454178.6779999994</v>
      </c>
      <c r="AO23" s="27">
        <f>K23</f>
        <v>4258745.3969999989</v>
      </c>
      <c r="AP23" s="27">
        <f>S23</f>
        <v>565759.42900000035</v>
      </c>
      <c r="AQ23" s="27">
        <f t="shared" si="0"/>
        <v>1101500.0614999998</v>
      </c>
      <c r="AS23" s="27">
        <f>SUM(AN23:AR23)</f>
        <v>14380183.565499999</v>
      </c>
    </row>
    <row r="24" spans="1:45" x14ac:dyDescent="0.2">
      <c r="A24" s="10" t="s">
        <v>5</v>
      </c>
      <c r="B24" s="6"/>
      <c r="C24" s="7"/>
      <c r="D24" s="29">
        <v>2392594.4899999998</v>
      </c>
      <c r="E24" s="29">
        <v>0</v>
      </c>
      <c r="F24" s="29">
        <f t="shared" si="9"/>
        <v>2392594.4899999998</v>
      </c>
      <c r="G24" s="29">
        <v>0</v>
      </c>
      <c r="H24" s="29">
        <v>0</v>
      </c>
      <c r="I24" s="29">
        <v>0</v>
      </c>
      <c r="J24" s="29">
        <v>4061.6</v>
      </c>
      <c r="K24" s="29">
        <f>SUM(G24:J24)</f>
        <v>4061.6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5819.55</v>
      </c>
      <c r="R24" s="29">
        <v>0</v>
      </c>
      <c r="S24" s="29">
        <f t="shared" si="10"/>
        <v>5819.55</v>
      </c>
      <c r="T24" s="29">
        <v>117610.43399999998</v>
      </c>
      <c r="U24" s="29">
        <v>203431.88</v>
      </c>
      <c r="V24" s="29">
        <v>0</v>
      </c>
      <c r="W24" s="29">
        <v>110244</v>
      </c>
      <c r="X24" s="29">
        <v>36347</v>
      </c>
      <c r="Y24" s="29">
        <v>0</v>
      </c>
      <c r="Z24" s="29">
        <v>313984.59999999998</v>
      </c>
      <c r="AA24" s="29">
        <v>410526.02</v>
      </c>
      <c r="AB24" s="29">
        <v>874487.49000000011</v>
      </c>
      <c r="AC24" s="29">
        <v>0</v>
      </c>
      <c r="AD24" s="29">
        <v>0</v>
      </c>
      <c r="AE24" s="29">
        <v>23483.620000000003</v>
      </c>
      <c r="AF24" s="29">
        <v>30176.829999999998</v>
      </c>
      <c r="AG24" s="29">
        <v>42672.72</v>
      </c>
      <c r="AH24" s="29">
        <v>0</v>
      </c>
      <c r="AI24" s="29">
        <v>474689.321</v>
      </c>
      <c r="AJ24" s="29">
        <f>SUM(T24:AI24)</f>
        <v>2637653.9150000005</v>
      </c>
      <c r="AK24" s="29">
        <f>F24+K24+S24+AJ24</f>
        <v>5040129.5549999997</v>
      </c>
      <c r="AN24" s="27">
        <f>F24</f>
        <v>2392594.4899999998</v>
      </c>
      <c r="AO24" s="27">
        <f>K24</f>
        <v>4061.6</v>
      </c>
      <c r="AP24" s="27">
        <f>S24</f>
        <v>5819.55</v>
      </c>
      <c r="AQ24" s="27">
        <f t="shared" si="0"/>
        <v>2637653.9150000005</v>
      </c>
      <c r="AS24" s="27">
        <f>SUM(AN24:AR24)</f>
        <v>5040129.5549999997</v>
      </c>
    </row>
    <row r="25" spans="1:45" x14ac:dyDescent="0.2">
      <c r="A25" s="8"/>
      <c r="B25" s="9"/>
      <c r="C25" s="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45" x14ac:dyDescent="0.2">
      <c r="A26" s="10" t="s">
        <v>7</v>
      </c>
      <c r="B26" s="6"/>
      <c r="C26" s="7"/>
      <c r="D26" s="29">
        <v>107168.53799999997</v>
      </c>
      <c r="E26" s="29">
        <v>123644.40000000001</v>
      </c>
      <c r="F26" s="29">
        <f>F27+F28</f>
        <v>230812.93799999999</v>
      </c>
      <c r="G26" s="29">
        <v>984.85</v>
      </c>
      <c r="H26" s="29">
        <v>166054.07999999938</v>
      </c>
      <c r="I26" s="29">
        <v>148544.08999999941</v>
      </c>
      <c r="J26" s="29">
        <v>3844.6900000000005</v>
      </c>
      <c r="K26" s="29">
        <f>K27+K28</f>
        <v>319427.7099999988</v>
      </c>
      <c r="L26" s="29">
        <v>1350.4399999999998</v>
      </c>
      <c r="M26" s="29">
        <v>23903.190000000017</v>
      </c>
      <c r="N26" s="29">
        <v>241.78</v>
      </c>
      <c r="O26" s="29">
        <v>7099.7000000000035</v>
      </c>
      <c r="P26" s="29">
        <v>690.06999999999994</v>
      </c>
      <c r="Q26" s="29">
        <v>161.07999999999998</v>
      </c>
      <c r="R26" s="29">
        <v>283.56</v>
      </c>
      <c r="S26" s="29">
        <f>S27+S28</f>
        <v>33729.820000000022</v>
      </c>
      <c r="T26" s="29">
        <v>2142.1900000000005</v>
      </c>
      <c r="U26" s="29">
        <v>5435.5999999999995</v>
      </c>
      <c r="V26" s="29">
        <v>7811.2999999999993</v>
      </c>
      <c r="W26" s="29">
        <v>1260.7099999999998</v>
      </c>
      <c r="X26" s="29">
        <v>460.63000000000005</v>
      </c>
      <c r="Y26" s="29">
        <v>2318.71</v>
      </c>
      <c r="Z26" s="29">
        <v>14757.190000000002</v>
      </c>
      <c r="AA26" s="29">
        <v>4779.3099999999995</v>
      </c>
      <c r="AB26" s="29">
        <v>8382.84</v>
      </c>
      <c r="AC26" s="29">
        <v>1424.54</v>
      </c>
      <c r="AD26" s="29">
        <v>1168.8500000000001</v>
      </c>
      <c r="AE26" s="29">
        <v>521.96</v>
      </c>
      <c r="AF26" s="29">
        <v>605.66</v>
      </c>
      <c r="AG26" s="29">
        <v>765.6</v>
      </c>
      <c r="AH26" s="29">
        <v>45.8</v>
      </c>
      <c r="AI26" s="29">
        <v>18123.329999999998</v>
      </c>
      <c r="AJ26" s="29">
        <f>AJ27+AJ28</f>
        <v>70004.22</v>
      </c>
      <c r="AK26" s="29">
        <f>+AK27+AK28</f>
        <v>653974.68799999892</v>
      </c>
      <c r="AN26" s="27">
        <f>F26</f>
        <v>230812.93799999999</v>
      </c>
      <c r="AO26" s="27">
        <f>K26</f>
        <v>319427.7099999988</v>
      </c>
      <c r="AP26" s="27">
        <f>S26</f>
        <v>33729.820000000022</v>
      </c>
      <c r="AQ26" s="27">
        <f t="shared" si="0"/>
        <v>70004.22</v>
      </c>
      <c r="AS26" s="27">
        <f t="shared" ref="AS26" si="11">+AS27+AS28</f>
        <v>653974.68799999892</v>
      </c>
    </row>
    <row r="27" spans="1:45" x14ac:dyDescent="0.2">
      <c r="A27" s="10" t="s">
        <v>4</v>
      </c>
      <c r="B27" s="6"/>
      <c r="C27" s="7"/>
      <c r="D27" s="29">
        <v>90669.149999999965</v>
      </c>
      <c r="E27" s="29">
        <v>123644.40000000001</v>
      </c>
      <c r="F27" s="29">
        <f t="shared" ref="F27:F28" si="12">SUM(D27:E27)</f>
        <v>214313.55</v>
      </c>
      <c r="G27" s="29">
        <v>984.85</v>
      </c>
      <c r="H27" s="29">
        <v>166054.07999999938</v>
      </c>
      <c r="I27" s="29">
        <v>148544.08999999941</v>
      </c>
      <c r="J27" s="29">
        <v>3757.1900000000005</v>
      </c>
      <c r="K27" s="29">
        <f>SUM(G27:J27)</f>
        <v>319340.2099999988</v>
      </c>
      <c r="L27" s="29">
        <v>1350.4399999999998</v>
      </c>
      <c r="M27" s="29">
        <v>23903.190000000017</v>
      </c>
      <c r="N27" s="29">
        <v>241.78</v>
      </c>
      <c r="O27" s="29">
        <v>7099.7000000000035</v>
      </c>
      <c r="P27" s="29">
        <v>690.06999999999994</v>
      </c>
      <c r="Q27" s="29">
        <v>73.22</v>
      </c>
      <c r="R27" s="29">
        <v>283.56</v>
      </c>
      <c r="S27" s="29">
        <f t="shared" ref="S27:S28" si="13">SUM(L27:R27)</f>
        <v>33641.960000000021</v>
      </c>
      <c r="T27" s="29">
        <v>729.83000000000015</v>
      </c>
      <c r="U27" s="29">
        <v>3779.3599999999997</v>
      </c>
      <c r="V27" s="29">
        <v>7811.2999999999993</v>
      </c>
      <c r="W27" s="29">
        <v>0</v>
      </c>
      <c r="X27" s="29">
        <v>80.56</v>
      </c>
      <c r="Y27" s="29">
        <v>2318.71</v>
      </c>
      <c r="Z27" s="29">
        <v>13132.110000000002</v>
      </c>
      <c r="AA27" s="29">
        <v>2679.6499999999996</v>
      </c>
      <c r="AB27" s="29">
        <v>2104.21</v>
      </c>
      <c r="AC27" s="29">
        <v>1424.54</v>
      </c>
      <c r="AD27" s="29">
        <v>1168.8500000000001</v>
      </c>
      <c r="AE27" s="29">
        <v>0</v>
      </c>
      <c r="AF27" s="29">
        <v>0</v>
      </c>
      <c r="AG27" s="29">
        <v>299.48</v>
      </c>
      <c r="AH27" s="29">
        <v>45.8</v>
      </c>
      <c r="AI27" s="29">
        <v>14121.039999999999</v>
      </c>
      <c r="AJ27" s="29">
        <f>SUM(T27:AI27)</f>
        <v>49695.44000000001</v>
      </c>
      <c r="AK27" s="29">
        <f>F27+K27+S27+AJ27</f>
        <v>616991.15999999887</v>
      </c>
      <c r="AN27" s="27">
        <f>F27</f>
        <v>214313.55</v>
      </c>
      <c r="AO27" s="27">
        <f>K27</f>
        <v>319340.2099999988</v>
      </c>
      <c r="AP27" s="27">
        <f>S27</f>
        <v>33641.960000000021</v>
      </c>
      <c r="AQ27" s="27">
        <f t="shared" si="0"/>
        <v>49695.44000000001</v>
      </c>
      <c r="AS27" s="27">
        <f>SUM(AN27:AR27)</f>
        <v>616991.15999999887</v>
      </c>
    </row>
    <row r="28" spans="1:45" x14ac:dyDescent="0.2">
      <c r="A28" s="10" t="s">
        <v>5</v>
      </c>
      <c r="B28" s="6"/>
      <c r="C28" s="7"/>
      <c r="D28" s="29">
        <v>16499.387999999999</v>
      </c>
      <c r="E28" s="29">
        <v>0</v>
      </c>
      <c r="F28" s="29">
        <f t="shared" si="12"/>
        <v>16499.387999999999</v>
      </c>
      <c r="G28" s="29">
        <v>0</v>
      </c>
      <c r="H28" s="29">
        <v>0</v>
      </c>
      <c r="I28" s="29">
        <v>0</v>
      </c>
      <c r="J28" s="29">
        <v>87.5</v>
      </c>
      <c r="K28" s="29">
        <f>SUM(G28:J28)</f>
        <v>87.5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87.86</v>
      </c>
      <c r="R28" s="29">
        <v>0</v>
      </c>
      <c r="S28" s="29">
        <f t="shared" si="13"/>
        <v>87.86</v>
      </c>
      <c r="T28" s="29">
        <v>1412.3600000000001</v>
      </c>
      <c r="U28" s="29">
        <v>1656.24</v>
      </c>
      <c r="V28" s="29">
        <v>0</v>
      </c>
      <c r="W28" s="29">
        <v>1260.7099999999998</v>
      </c>
      <c r="X28" s="29">
        <v>380.07000000000005</v>
      </c>
      <c r="Y28" s="29">
        <v>0</v>
      </c>
      <c r="Z28" s="29">
        <v>1625.08</v>
      </c>
      <c r="AA28" s="29">
        <v>2099.66</v>
      </c>
      <c r="AB28" s="29">
        <v>6278.630000000001</v>
      </c>
      <c r="AC28" s="29">
        <v>0</v>
      </c>
      <c r="AD28" s="29">
        <v>0</v>
      </c>
      <c r="AE28" s="29">
        <v>521.96</v>
      </c>
      <c r="AF28" s="29">
        <v>605.66</v>
      </c>
      <c r="AG28" s="29">
        <v>466.12</v>
      </c>
      <c r="AH28" s="29">
        <v>0</v>
      </c>
      <c r="AI28" s="29">
        <v>4002.2900000000004</v>
      </c>
      <c r="AJ28" s="29">
        <f>SUM(T28:AI28)</f>
        <v>20308.78</v>
      </c>
      <c r="AK28" s="29">
        <f>F28+K28+S28+AJ28</f>
        <v>36983.527999999998</v>
      </c>
      <c r="AN28" s="27">
        <f>F28</f>
        <v>16499.387999999999</v>
      </c>
      <c r="AO28" s="27">
        <f>K28</f>
        <v>87.5</v>
      </c>
      <c r="AP28" s="27">
        <f>S28</f>
        <v>87.86</v>
      </c>
      <c r="AQ28" s="27">
        <f t="shared" si="0"/>
        <v>20308.78</v>
      </c>
      <c r="AS28" s="27">
        <f>SUM(AN28:AR28)</f>
        <v>36983.527999999998</v>
      </c>
    </row>
    <row r="29" spans="1:45" x14ac:dyDescent="0.2">
      <c r="A29" s="8"/>
      <c r="B29" s="9"/>
      <c r="C29" s="7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5" x14ac:dyDescent="0.2">
      <c r="A30" s="10" t="s">
        <v>8</v>
      </c>
      <c r="B30" s="6"/>
      <c r="C30" s="7"/>
      <c r="D30" s="29">
        <v>18395.68</v>
      </c>
      <c r="E30" s="29">
        <v>22300.599999999988</v>
      </c>
      <c r="F30" s="29">
        <f>F31+F32</f>
        <v>40696.279999999984</v>
      </c>
      <c r="G30" s="29">
        <v>190.02</v>
      </c>
      <c r="H30" s="29">
        <v>41305.89999999998</v>
      </c>
      <c r="I30" s="29">
        <v>38090.249999999971</v>
      </c>
      <c r="J30" s="29">
        <v>654.12</v>
      </c>
      <c r="K30" s="29">
        <f>K31+K32</f>
        <v>80240.289999999964</v>
      </c>
      <c r="L30" s="29">
        <v>240.19</v>
      </c>
      <c r="M30" s="29">
        <v>6262.3400000000011</v>
      </c>
      <c r="N30" s="29">
        <v>47.41</v>
      </c>
      <c r="O30" s="29">
        <v>1702</v>
      </c>
      <c r="P30" s="29">
        <v>169.13</v>
      </c>
      <c r="Q30" s="29">
        <v>51.86</v>
      </c>
      <c r="R30" s="29">
        <v>67.64</v>
      </c>
      <c r="S30" s="29">
        <f>S31+S32</f>
        <v>8540.5699999999979</v>
      </c>
      <c r="T30" s="29">
        <v>357.6</v>
      </c>
      <c r="U30" s="29">
        <v>924.15999999999985</v>
      </c>
      <c r="V30" s="29">
        <v>1471.08</v>
      </c>
      <c r="W30" s="29">
        <v>237.4</v>
      </c>
      <c r="X30" s="29">
        <v>83.8</v>
      </c>
      <c r="Y30" s="29">
        <v>402.55</v>
      </c>
      <c r="Z30" s="29">
        <v>2652.2300000000005</v>
      </c>
      <c r="AA30" s="29">
        <v>1026.42</v>
      </c>
      <c r="AB30" s="29">
        <v>1363.64</v>
      </c>
      <c r="AC30" s="29">
        <v>316.78999999999996</v>
      </c>
      <c r="AD30" s="29">
        <v>253.10000000000002</v>
      </c>
      <c r="AE30" s="29">
        <v>88.1</v>
      </c>
      <c r="AF30" s="29">
        <v>105.80000000000001</v>
      </c>
      <c r="AG30" s="29">
        <v>125.9</v>
      </c>
      <c r="AH30" s="29">
        <v>17.649999999999999</v>
      </c>
      <c r="AI30" s="29">
        <v>3082.7700000000004</v>
      </c>
      <c r="AJ30" s="29">
        <f>AJ31+AJ32</f>
        <v>12508.990000000002</v>
      </c>
      <c r="AK30" s="29">
        <f>+AK31+AK32</f>
        <v>141986.12999999995</v>
      </c>
      <c r="AN30" s="27">
        <f>F30</f>
        <v>40696.279999999984</v>
      </c>
      <c r="AO30" s="27">
        <f>K30</f>
        <v>80240.289999999964</v>
      </c>
      <c r="AP30" s="27">
        <f>S30</f>
        <v>8540.5699999999979</v>
      </c>
      <c r="AQ30" s="27">
        <f t="shared" si="0"/>
        <v>12508.990000000002</v>
      </c>
      <c r="AS30" s="27">
        <f>+AS31+AS32</f>
        <v>141986.12999999995</v>
      </c>
    </row>
    <row r="31" spans="1:45" x14ac:dyDescent="0.2">
      <c r="A31" s="10" t="s">
        <v>4</v>
      </c>
      <c r="B31" s="6"/>
      <c r="C31" s="7"/>
      <c r="D31" s="29">
        <v>15575.730000000001</v>
      </c>
      <c r="E31" s="29">
        <v>22300.599999999988</v>
      </c>
      <c r="F31" s="29">
        <f t="shared" ref="F31:F32" si="14">SUM(D31:E31)</f>
        <v>37876.329999999987</v>
      </c>
      <c r="G31" s="29">
        <v>190.02</v>
      </c>
      <c r="H31" s="29">
        <v>41305.89999999998</v>
      </c>
      <c r="I31" s="29">
        <v>38090.249999999971</v>
      </c>
      <c r="J31" s="29">
        <v>640.52</v>
      </c>
      <c r="K31" s="29">
        <f>SUM(G31:J31)</f>
        <v>80226.689999999959</v>
      </c>
      <c r="L31" s="29">
        <v>240.19</v>
      </c>
      <c r="M31" s="29">
        <v>6262.3400000000011</v>
      </c>
      <c r="N31" s="29">
        <v>47.41</v>
      </c>
      <c r="O31" s="29">
        <v>1702</v>
      </c>
      <c r="P31" s="29">
        <v>169.13</v>
      </c>
      <c r="Q31" s="29">
        <v>24.4</v>
      </c>
      <c r="R31" s="29">
        <v>67.64</v>
      </c>
      <c r="S31" s="29">
        <f t="shared" ref="S31:S32" si="15">SUM(L31:R31)</f>
        <v>8513.1099999999988</v>
      </c>
      <c r="T31" s="29">
        <v>121.80000000000001</v>
      </c>
      <c r="U31" s="29">
        <v>655.46999999999991</v>
      </c>
      <c r="V31" s="29">
        <v>1471.08</v>
      </c>
      <c r="W31" s="29">
        <v>0</v>
      </c>
      <c r="X31" s="29">
        <v>24.8</v>
      </c>
      <c r="Y31" s="29">
        <v>402.55</v>
      </c>
      <c r="Z31" s="29">
        <v>2379.1300000000006</v>
      </c>
      <c r="AA31" s="29">
        <v>681.39</v>
      </c>
      <c r="AB31" s="29">
        <v>332.21999999999997</v>
      </c>
      <c r="AC31" s="29">
        <v>316.78999999999996</v>
      </c>
      <c r="AD31" s="29">
        <v>253.10000000000002</v>
      </c>
      <c r="AE31" s="29">
        <v>0</v>
      </c>
      <c r="AF31" s="29">
        <v>0</v>
      </c>
      <c r="AG31" s="29">
        <v>51.5</v>
      </c>
      <c r="AH31" s="29">
        <v>17.649999999999999</v>
      </c>
      <c r="AI31" s="29">
        <v>2417.11</v>
      </c>
      <c r="AJ31" s="29">
        <f>SUM(T31:AI31)</f>
        <v>9124.590000000002</v>
      </c>
      <c r="AK31" s="29">
        <f>F31+K31+S31+AJ31</f>
        <v>135740.71999999994</v>
      </c>
      <c r="AN31" s="27">
        <f>F31</f>
        <v>37876.329999999987</v>
      </c>
      <c r="AO31" s="27">
        <f>K31</f>
        <v>80226.689999999959</v>
      </c>
      <c r="AP31" s="27">
        <f>S31</f>
        <v>8513.1099999999988</v>
      </c>
      <c r="AQ31" s="27">
        <f t="shared" si="0"/>
        <v>9124.590000000002</v>
      </c>
      <c r="AS31" s="27">
        <f>SUM(AN31:AR31)</f>
        <v>135740.71999999994</v>
      </c>
    </row>
    <row r="32" spans="1:45" x14ac:dyDescent="0.2">
      <c r="A32" s="10" t="s">
        <v>5</v>
      </c>
      <c r="B32" s="6"/>
      <c r="C32" s="7"/>
      <c r="D32" s="29">
        <v>2819.9500000000003</v>
      </c>
      <c r="E32" s="29">
        <v>0</v>
      </c>
      <c r="F32" s="29">
        <f t="shared" si="14"/>
        <v>2819.9500000000003</v>
      </c>
      <c r="G32" s="29">
        <v>0</v>
      </c>
      <c r="H32" s="29">
        <v>0</v>
      </c>
      <c r="I32" s="29">
        <v>0</v>
      </c>
      <c r="J32" s="29">
        <v>13.6</v>
      </c>
      <c r="K32" s="29">
        <f>SUM(G32:J32)</f>
        <v>13.6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27.46</v>
      </c>
      <c r="R32" s="29">
        <v>0</v>
      </c>
      <c r="S32" s="29">
        <f t="shared" si="15"/>
        <v>27.46</v>
      </c>
      <c r="T32" s="29">
        <v>235.8</v>
      </c>
      <c r="U32" s="29">
        <v>268.69</v>
      </c>
      <c r="V32" s="29">
        <v>0</v>
      </c>
      <c r="W32" s="29">
        <v>237.4</v>
      </c>
      <c r="X32" s="29">
        <v>59</v>
      </c>
      <c r="Y32" s="29">
        <v>0</v>
      </c>
      <c r="Z32" s="29">
        <v>273.09999999999997</v>
      </c>
      <c r="AA32" s="29">
        <v>345.03</v>
      </c>
      <c r="AB32" s="29">
        <v>1031.42</v>
      </c>
      <c r="AC32" s="29">
        <v>0</v>
      </c>
      <c r="AD32" s="29">
        <v>0</v>
      </c>
      <c r="AE32" s="29">
        <v>88.1</v>
      </c>
      <c r="AF32" s="29">
        <v>105.80000000000001</v>
      </c>
      <c r="AG32" s="29">
        <v>74.400000000000006</v>
      </c>
      <c r="AH32" s="29">
        <v>0</v>
      </c>
      <c r="AI32" s="29">
        <v>665.66000000000008</v>
      </c>
      <c r="AJ32" s="29">
        <f>SUM(T32:AI32)</f>
        <v>3384.4000000000005</v>
      </c>
      <c r="AK32" s="29">
        <f>F32+K32+S32+AJ32</f>
        <v>6245.4100000000008</v>
      </c>
      <c r="AN32" s="27">
        <f>F32</f>
        <v>2819.9500000000003</v>
      </c>
      <c r="AO32" s="27">
        <f>K32</f>
        <v>13.6</v>
      </c>
      <c r="AP32" s="27">
        <f>S32</f>
        <v>27.46</v>
      </c>
      <c r="AQ32" s="27">
        <f t="shared" si="0"/>
        <v>3384.4000000000005</v>
      </c>
      <c r="AS32" s="27">
        <f>SUM(AN32:AR32)</f>
        <v>6245.4100000000008</v>
      </c>
    </row>
    <row r="33" spans="1:45" x14ac:dyDescent="0.2">
      <c r="A33" s="8"/>
      <c r="B33" s="9"/>
      <c r="C33" s="7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45" x14ac:dyDescent="0.2">
      <c r="A34" s="10" t="s">
        <v>9</v>
      </c>
      <c r="B34" s="6"/>
      <c r="C34" s="7"/>
      <c r="D34" s="29">
        <v>5353.6399999999994</v>
      </c>
      <c r="E34" s="29">
        <v>5087.7474999999995</v>
      </c>
      <c r="F34" s="29">
        <f>F35+F36</f>
        <v>10441.387499999999</v>
      </c>
      <c r="G34" s="29">
        <v>47.964999999999996</v>
      </c>
      <c r="H34" s="29">
        <v>9131.2714999999916</v>
      </c>
      <c r="I34" s="29">
        <v>8383.6499999999942</v>
      </c>
      <c r="J34" s="29">
        <v>173.68749999999997</v>
      </c>
      <c r="K34" s="29">
        <f>K35+K36</f>
        <v>17736.573999999986</v>
      </c>
      <c r="L34" s="29">
        <v>88.6</v>
      </c>
      <c r="M34" s="29">
        <v>1691.0900000000001</v>
      </c>
      <c r="N34" s="29">
        <v>15.4</v>
      </c>
      <c r="O34" s="29">
        <v>385.49</v>
      </c>
      <c r="P34" s="29">
        <v>29.299999999999997</v>
      </c>
      <c r="Q34" s="29">
        <v>3.84</v>
      </c>
      <c r="R34" s="29">
        <v>11.299999999999999</v>
      </c>
      <c r="S34" s="29">
        <f>S35+S36</f>
        <v>2225.02</v>
      </c>
      <c r="T34" s="29">
        <v>107.70750000000001</v>
      </c>
      <c r="U34" s="29">
        <v>255.27000000000004</v>
      </c>
      <c r="V34" s="29">
        <v>246.10750000000002</v>
      </c>
      <c r="W34" s="29">
        <v>53.322499999999998</v>
      </c>
      <c r="X34" s="29">
        <v>24.935000000000002</v>
      </c>
      <c r="Y34" s="29">
        <v>124.26249999999999</v>
      </c>
      <c r="Z34" s="29">
        <v>755.11750000000006</v>
      </c>
      <c r="AA34" s="29">
        <v>189.07</v>
      </c>
      <c r="AB34" s="29">
        <v>391.84750000000003</v>
      </c>
      <c r="AC34" s="29">
        <v>60.329999999999984</v>
      </c>
      <c r="AD34" s="29">
        <v>40.82</v>
      </c>
      <c r="AE34" s="29">
        <v>21.44166666666667</v>
      </c>
      <c r="AF34" s="29">
        <v>28.04</v>
      </c>
      <c r="AG34" s="29">
        <v>32.549999999999997</v>
      </c>
      <c r="AH34" s="29">
        <v>2.5999999999999996</v>
      </c>
      <c r="AI34" s="29">
        <v>904.96500000000003</v>
      </c>
      <c r="AJ34" s="29">
        <f>AJ35+AJ36</f>
        <v>3238.3866666666663</v>
      </c>
      <c r="AK34" s="29">
        <f>+AK35+AK36</f>
        <v>33641.368166666653</v>
      </c>
      <c r="AN34" s="27">
        <f>F34</f>
        <v>10441.387499999999</v>
      </c>
      <c r="AO34" s="27">
        <f>K34</f>
        <v>17736.573999999986</v>
      </c>
      <c r="AP34" s="27">
        <f>S34</f>
        <v>2225.02</v>
      </c>
      <c r="AQ34" s="27">
        <f t="shared" si="0"/>
        <v>3238.3866666666663</v>
      </c>
      <c r="AS34" s="27">
        <f t="shared" ref="AS34" si="16">+AS35+AS36</f>
        <v>33641.368166666653</v>
      </c>
    </row>
    <row r="35" spans="1:45" x14ac:dyDescent="0.2">
      <c r="A35" s="10" t="s">
        <v>4</v>
      </c>
      <c r="B35" s="6"/>
      <c r="C35" s="7"/>
      <c r="D35" s="29">
        <v>4578.8099999999995</v>
      </c>
      <c r="E35" s="29">
        <v>5087.7474999999995</v>
      </c>
      <c r="F35" s="29">
        <f t="shared" ref="F35:F36" si="17">SUM(D35:E35)</f>
        <v>9666.557499999999</v>
      </c>
      <c r="G35" s="29">
        <v>47.964999999999996</v>
      </c>
      <c r="H35" s="29">
        <v>9131.2714999999916</v>
      </c>
      <c r="I35" s="29">
        <v>8383.6499999999942</v>
      </c>
      <c r="J35" s="29">
        <v>169.46249999999998</v>
      </c>
      <c r="K35" s="29">
        <f>SUM(G35:J35)</f>
        <v>17732.348999999987</v>
      </c>
      <c r="L35" s="29">
        <v>88.6</v>
      </c>
      <c r="M35" s="29">
        <v>1691.0900000000001</v>
      </c>
      <c r="N35" s="29">
        <v>15.4</v>
      </c>
      <c r="O35" s="29">
        <v>385.49</v>
      </c>
      <c r="P35" s="29">
        <v>29.299999999999997</v>
      </c>
      <c r="Q35" s="29">
        <v>2.0149999999999997</v>
      </c>
      <c r="R35" s="29">
        <v>11.299999999999999</v>
      </c>
      <c r="S35" s="29">
        <f t="shared" ref="S35:S36" si="18">SUM(L35:R35)</f>
        <v>2223.1950000000002</v>
      </c>
      <c r="T35" s="29">
        <v>39.627500000000005</v>
      </c>
      <c r="U35" s="29">
        <v>178.50000000000003</v>
      </c>
      <c r="V35" s="29">
        <v>246.10750000000002</v>
      </c>
      <c r="W35" s="29">
        <v>0</v>
      </c>
      <c r="X35" s="29">
        <v>7</v>
      </c>
      <c r="Y35" s="29">
        <v>124.26249999999999</v>
      </c>
      <c r="Z35" s="29">
        <v>682.44250000000011</v>
      </c>
      <c r="AA35" s="29">
        <v>96.699999999999989</v>
      </c>
      <c r="AB35" s="29">
        <v>87.194999999999993</v>
      </c>
      <c r="AC35" s="29">
        <v>60.329999999999984</v>
      </c>
      <c r="AD35" s="29">
        <v>40.82</v>
      </c>
      <c r="AE35" s="29">
        <v>0</v>
      </c>
      <c r="AF35" s="29">
        <v>0</v>
      </c>
      <c r="AG35" s="29">
        <v>10.325000000000001</v>
      </c>
      <c r="AH35" s="29">
        <v>2.5999999999999996</v>
      </c>
      <c r="AI35" s="29">
        <v>712.70249999999999</v>
      </c>
      <c r="AJ35" s="29">
        <f>SUM(T35:AI35)</f>
        <v>2288.6124999999997</v>
      </c>
      <c r="AK35" s="29">
        <f>F35+K35+S35+AJ35</f>
        <v>31910.713999999985</v>
      </c>
      <c r="AN35" s="27">
        <f>F35</f>
        <v>9666.557499999999</v>
      </c>
      <c r="AO35" s="27">
        <f>K35</f>
        <v>17732.348999999987</v>
      </c>
      <c r="AP35" s="27">
        <f>S35</f>
        <v>2223.1950000000002</v>
      </c>
      <c r="AQ35" s="27">
        <f t="shared" si="0"/>
        <v>2288.6124999999997</v>
      </c>
      <c r="AS35" s="27">
        <f>SUM(AN35:AR35)</f>
        <v>31910.713999999985</v>
      </c>
    </row>
    <row r="36" spans="1:45" x14ac:dyDescent="0.2">
      <c r="A36" s="10" t="s">
        <v>5</v>
      </c>
      <c r="B36" s="6"/>
      <c r="C36" s="7"/>
      <c r="D36" s="29">
        <v>774.82999999999993</v>
      </c>
      <c r="E36" s="29">
        <v>0</v>
      </c>
      <c r="F36" s="29">
        <f t="shared" si="17"/>
        <v>774.82999999999993</v>
      </c>
      <c r="G36" s="29">
        <v>0</v>
      </c>
      <c r="H36" s="29">
        <v>0</v>
      </c>
      <c r="I36" s="29">
        <v>0</v>
      </c>
      <c r="J36" s="29">
        <v>4.2249999999999996</v>
      </c>
      <c r="K36" s="29">
        <f>SUM(G36:J36)</f>
        <v>4.2249999999999996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1.8250000000000002</v>
      </c>
      <c r="R36" s="29">
        <v>0</v>
      </c>
      <c r="S36" s="29">
        <f t="shared" si="18"/>
        <v>1.8250000000000002</v>
      </c>
      <c r="T36" s="29">
        <v>68.080000000000013</v>
      </c>
      <c r="U36" s="29">
        <v>76.77000000000001</v>
      </c>
      <c r="V36" s="29">
        <v>0</v>
      </c>
      <c r="W36" s="29">
        <v>53.322499999999998</v>
      </c>
      <c r="X36" s="29">
        <v>17.935000000000002</v>
      </c>
      <c r="Y36" s="29">
        <v>0</v>
      </c>
      <c r="Z36" s="29">
        <v>72.675000000000011</v>
      </c>
      <c r="AA36" s="29">
        <v>92.36999999999999</v>
      </c>
      <c r="AB36" s="29">
        <v>304.65250000000003</v>
      </c>
      <c r="AC36" s="29">
        <v>0</v>
      </c>
      <c r="AD36" s="29">
        <v>0</v>
      </c>
      <c r="AE36" s="29">
        <v>21.44166666666667</v>
      </c>
      <c r="AF36" s="29">
        <v>28.04</v>
      </c>
      <c r="AG36" s="29">
        <v>22.224999999999998</v>
      </c>
      <c r="AH36" s="29">
        <v>0</v>
      </c>
      <c r="AI36" s="29">
        <v>192.26250000000005</v>
      </c>
      <c r="AJ36" s="29">
        <f>SUM(T36:AI36)</f>
        <v>949.77416666666682</v>
      </c>
      <c r="AK36" s="29">
        <f>F36+K36+S36+AJ36</f>
        <v>1730.6541666666667</v>
      </c>
      <c r="AN36" s="27">
        <f>F36</f>
        <v>774.82999999999993</v>
      </c>
      <c r="AO36" s="27">
        <f>K36</f>
        <v>4.2249999999999996</v>
      </c>
      <c r="AP36" s="27">
        <f>S36</f>
        <v>1.8250000000000002</v>
      </c>
      <c r="AQ36" s="27">
        <f t="shared" si="0"/>
        <v>949.77416666666682</v>
      </c>
      <c r="AS36" s="27">
        <f>SUM(AN36:AR36)</f>
        <v>1730.6541666666667</v>
      </c>
    </row>
    <row r="37" spans="1:45" x14ac:dyDescent="0.2">
      <c r="A37" s="8"/>
      <c r="B37" s="9"/>
      <c r="C37" s="7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45" x14ac:dyDescent="0.2">
      <c r="A38" s="10" t="s">
        <v>10</v>
      </c>
      <c r="B38" s="6"/>
      <c r="C38" s="7"/>
      <c r="D38" s="29">
        <v>12882.772499999999</v>
      </c>
      <c r="E38" s="29">
        <v>5249.6433333333334</v>
      </c>
      <c r="F38" s="29">
        <f>F39+F40</f>
        <v>18132.415833333333</v>
      </c>
      <c r="G38" s="29">
        <v>7003.5333333333374</v>
      </c>
      <c r="H38" s="29">
        <v>19463.43033333333</v>
      </c>
      <c r="I38" s="29">
        <v>62929.433333333371</v>
      </c>
      <c r="J38" s="29">
        <v>0</v>
      </c>
      <c r="K38" s="29">
        <f>K39+K40</f>
        <v>89396.397000000041</v>
      </c>
      <c r="L38" s="29">
        <v>1286.6166666666668</v>
      </c>
      <c r="M38" s="29">
        <v>3440.5333333333342</v>
      </c>
      <c r="N38" s="29">
        <v>318.58333333333297</v>
      </c>
      <c r="O38" s="29">
        <v>1572.6333333333339</v>
      </c>
      <c r="P38" s="29">
        <v>0</v>
      </c>
      <c r="Q38" s="29">
        <v>0</v>
      </c>
      <c r="R38" s="29">
        <v>0</v>
      </c>
      <c r="S38" s="29">
        <f>S39+S40</f>
        <v>6618.3666666666686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f>AJ39+AJ40</f>
        <v>0</v>
      </c>
      <c r="AK38" s="29">
        <f>+AK39+AK40</f>
        <v>114147.17950000004</v>
      </c>
      <c r="AN38" s="27">
        <f t="shared" ref="AN38:AN44" si="19">F38</f>
        <v>18132.415833333333</v>
      </c>
      <c r="AO38" s="27">
        <f t="shared" ref="AO38:AO44" si="20">K38</f>
        <v>89396.397000000041</v>
      </c>
      <c r="AP38" s="27">
        <f t="shared" ref="AP38:AP44" si="21">S38</f>
        <v>6618.3666666666686</v>
      </c>
      <c r="AQ38" s="27">
        <f t="shared" ref="AQ38:AQ67" si="22">AJ38</f>
        <v>0</v>
      </c>
      <c r="AS38" s="27">
        <f t="shared" ref="AS38" si="23">+AS39+AS40</f>
        <v>114147.17950000004</v>
      </c>
    </row>
    <row r="39" spans="1:45" x14ac:dyDescent="0.2">
      <c r="A39" s="10" t="s">
        <v>4</v>
      </c>
      <c r="B39" s="6"/>
      <c r="C39" s="7"/>
      <c r="D39" s="29">
        <v>6753.2394999999997</v>
      </c>
      <c r="E39" s="29">
        <v>5249.6433333333334</v>
      </c>
      <c r="F39" s="29">
        <f t="shared" ref="F39:F40" si="24">SUM(D39:E39)</f>
        <v>12002.882833333333</v>
      </c>
      <c r="G39" s="29">
        <v>7003.5333333333374</v>
      </c>
      <c r="H39" s="29">
        <v>19463.43033333333</v>
      </c>
      <c r="I39" s="29">
        <v>62929.433333333371</v>
      </c>
      <c r="J39" s="29">
        <v>0</v>
      </c>
      <c r="K39" s="29">
        <f>SUM(G39:J39)</f>
        <v>89396.397000000041</v>
      </c>
      <c r="L39" s="29">
        <v>1286.6166666666668</v>
      </c>
      <c r="M39" s="29">
        <v>3440.5333333333342</v>
      </c>
      <c r="N39" s="29">
        <v>318.58333333333297</v>
      </c>
      <c r="O39" s="29">
        <v>1572.6333333333339</v>
      </c>
      <c r="P39" s="29">
        <v>0</v>
      </c>
      <c r="Q39" s="29">
        <v>0</v>
      </c>
      <c r="R39" s="29">
        <v>0</v>
      </c>
      <c r="S39" s="29">
        <f t="shared" ref="S39:S40" si="25">SUM(L39:R39)</f>
        <v>6618.3666666666686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f>SUM(T39:AI39)</f>
        <v>0</v>
      </c>
      <c r="AK39" s="29">
        <f>F39+K39+S39+AJ39</f>
        <v>108017.64650000005</v>
      </c>
      <c r="AN39" s="27">
        <f t="shared" si="19"/>
        <v>12002.882833333333</v>
      </c>
      <c r="AO39" s="27">
        <f t="shared" si="20"/>
        <v>89396.397000000041</v>
      </c>
      <c r="AP39" s="27">
        <f t="shared" si="21"/>
        <v>6618.3666666666686</v>
      </c>
      <c r="AQ39" s="27">
        <f t="shared" si="22"/>
        <v>0</v>
      </c>
      <c r="AS39" s="27">
        <f>SUM(AN39:AR39)</f>
        <v>108017.64650000005</v>
      </c>
    </row>
    <row r="40" spans="1:45" x14ac:dyDescent="0.2">
      <c r="A40" s="10" t="s">
        <v>5</v>
      </c>
      <c r="B40" s="6"/>
      <c r="C40" s="7"/>
      <c r="D40" s="29">
        <v>6129.5329999999994</v>
      </c>
      <c r="E40" s="29">
        <v>0</v>
      </c>
      <c r="F40" s="29">
        <f t="shared" si="24"/>
        <v>6129.5329999999994</v>
      </c>
      <c r="G40" s="29">
        <v>0</v>
      </c>
      <c r="H40" s="29">
        <v>0</v>
      </c>
      <c r="I40" s="29">
        <v>0</v>
      </c>
      <c r="J40" s="29">
        <v>0</v>
      </c>
      <c r="K40" s="29">
        <f>SUM(G40:J40)</f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f t="shared" si="25"/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f>SUM(T40:AI40)</f>
        <v>0</v>
      </c>
      <c r="AK40" s="29">
        <f>F40+K40+S40+AJ40</f>
        <v>6129.5329999999994</v>
      </c>
      <c r="AN40" s="27">
        <f t="shared" si="19"/>
        <v>6129.5329999999994</v>
      </c>
      <c r="AO40" s="27">
        <f t="shared" si="20"/>
        <v>0</v>
      </c>
      <c r="AP40" s="27">
        <f t="shared" si="21"/>
        <v>0</v>
      </c>
      <c r="AQ40" s="27">
        <f t="shared" si="22"/>
        <v>0</v>
      </c>
      <c r="AS40" s="27">
        <f>SUM(AN40:AR40)</f>
        <v>6129.5329999999994</v>
      </c>
    </row>
    <row r="41" spans="1:45" x14ac:dyDescent="0.2">
      <c r="A41" s="8"/>
      <c r="B41" s="9"/>
      <c r="C41" s="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N41" s="27">
        <f t="shared" si="19"/>
        <v>0</v>
      </c>
      <c r="AO41" s="27">
        <f t="shared" si="20"/>
        <v>0</v>
      </c>
      <c r="AP41" s="27">
        <f t="shared" si="21"/>
        <v>0</v>
      </c>
      <c r="AQ41" s="27">
        <f t="shared" si="22"/>
        <v>0</v>
      </c>
    </row>
    <row r="42" spans="1:45" x14ac:dyDescent="0.2">
      <c r="A42" s="10" t="s">
        <v>11</v>
      </c>
      <c r="B42" s="6"/>
      <c r="C42" s="7"/>
      <c r="D42" s="29">
        <v>10408.200000000652</v>
      </c>
      <c r="E42" s="29">
        <v>415.91666666674428</v>
      </c>
      <c r="F42" s="29">
        <f>F43+F44</f>
        <v>10824.116666667396</v>
      </c>
      <c r="G42" s="29">
        <v>249.66666666674428</v>
      </c>
      <c r="H42" s="29">
        <v>0</v>
      </c>
      <c r="I42" s="29">
        <v>188.6500000001397</v>
      </c>
      <c r="J42" s="29">
        <v>731.66666666651145</v>
      </c>
      <c r="K42" s="29">
        <f>K43+K44</f>
        <v>1169.9833333333954</v>
      </c>
      <c r="L42" s="29">
        <v>502.53333333297633</v>
      </c>
      <c r="M42" s="29">
        <v>8.5</v>
      </c>
      <c r="N42" s="29">
        <v>1.5833333332557231</v>
      </c>
      <c r="O42" s="29">
        <v>0.7333333333954215</v>
      </c>
      <c r="P42" s="29">
        <v>295.86666666669771</v>
      </c>
      <c r="Q42" s="29">
        <v>13.166666666744277</v>
      </c>
      <c r="R42" s="29">
        <v>38.916666666744277</v>
      </c>
      <c r="S42" s="29">
        <f>S43+S44</f>
        <v>861.29999999981374</v>
      </c>
      <c r="T42" s="29">
        <v>193.5</v>
      </c>
      <c r="U42" s="29">
        <v>1612.4333333326504</v>
      </c>
      <c r="V42" s="29">
        <v>20.25</v>
      </c>
      <c r="W42" s="29">
        <v>107.56666666665114</v>
      </c>
      <c r="X42" s="29">
        <v>0</v>
      </c>
      <c r="Y42" s="29">
        <v>1773.0999999993946</v>
      </c>
      <c r="Z42" s="29">
        <v>10.366666666697711</v>
      </c>
      <c r="AA42" s="29">
        <v>45.083333333255723</v>
      </c>
      <c r="AB42" s="29">
        <v>317.43333333334886</v>
      </c>
      <c r="AC42" s="29">
        <v>13797.650000000373</v>
      </c>
      <c r="AD42" s="29">
        <v>24.666666666511446</v>
      </c>
      <c r="AE42" s="29">
        <v>0</v>
      </c>
      <c r="AF42" s="29">
        <v>0</v>
      </c>
      <c r="AG42" s="29">
        <v>0</v>
      </c>
      <c r="AH42" s="29">
        <v>0</v>
      </c>
      <c r="AI42" s="29">
        <v>9488.7666666675359</v>
      </c>
      <c r="AJ42" s="29">
        <f>AJ43+AJ44</f>
        <v>27390.816666666418</v>
      </c>
      <c r="AK42" s="29">
        <f>+AK43+AK44</f>
        <v>40246.216666667024</v>
      </c>
      <c r="AN42" s="27">
        <f t="shared" si="19"/>
        <v>10824.116666667396</v>
      </c>
      <c r="AO42" s="27">
        <f t="shared" si="20"/>
        <v>1169.9833333333954</v>
      </c>
      <c r="AP42" s="27">
        <f t="shared" si="21"/>
        <v>861.29999999981374</v>
      </c>
      <c r="AQ42" s="27">
        <f t="shared" si="22"/>
        <v>27390.816666666418</v>
      </c>
      <c r="AS42" s="27">
        <f>+AS43+AS44</f>
        <v>40246.216666667024</v>
      </c>
    </row>
    <row r="43" spans="1:45" x14ac:dyDescent="0.2">
      <c r="A43" s="10" t="s">
        <v>4</v>
      </c>
      <c r="B43" s="6"/>
      <c r="C43" s="7"/>
      <c r="D43" s="29">
        <v>6185.6500000008382</v>
      </c>
      <c r="E43" s="29">
        <v>415.91666666674428</v>
      </c>
      <c r="F43" s="29">
        <f t="shared" ref="F43:F44" si="26">SUM(D43:E43)</f>
        <v>6601.5666666675825</v>
      </c>
      <c r="G43" s="29">
        <v>249.66666666674428</v>
      </c>
      <c r="H43" s="29">
        <v>0</v>
      </c>
      <c r="I43" s="29">
        <v>188.6500000001397</v>
      </c>
      <c r="J43" s="29">
        <v>721.71666666655801</v>
      </c>
      <c r="K43" s="29">
        <f>SUM(G43:J43)</f>
        <v>1160.033333333442</v>
      </c>
      <c r="L43" s="29">
        <v>502.53333333297633</v>
      </c>
      <c r="M43" s="29">
        <v>8.5</v>
      </c>
      <c r="N43" s="29">
        <v>1.5833333332557231</v>
      </c>
      <c r="O43" s="29">
        <v>0.7333333333954215</v>
      </c>
      <c r="P43" s="29">
        <v>295.86666666669771</v>
      </c>
      <c r="Q43" s="29">
        <v>0</v>
      </c>
      <c r="R43" s="29">
        <v>38.916666666744277</v>
      </c>
      <c r="S43" s="29">
        <f t="shared" ref="S43:S44" si="27">SUM(L43:R43)</f>
        <v>848.13333333306946</v>
      </c>
      <c r="T43" s="29">
        <v>193.5</v>
      </c>
      <c r="U43" s="29">
        <v>1612.4333333326504</v>
      </c>
      <c r="V43" s="29">
        <v>20.25</v>
      </c>
      <c r="W43" s="29">
        <v>0</v>
      </c>
      <c r="X43" s="29">
        <v>0</v>
      </c>
      <c r="Y43" s="29">
        <v>1773.0999999993946</v>
      </c>
      <c r="Z43" s="29">
        <v>10.366666666697711</v>
      </c>
      <c r="AA43" s="29">
        <v>45.083333333255723</v>
      </c>
      <c r="AB43" s="29">
        <v>317.43333333334886</v>
      </c>
      <c r="AC43" s="29">
        <v>13797.650000000373</v>
      </c>
      <c r="AD43" s="29">
        <v>24.666666666511446</v>
      </c>
      <c r="AE43" s="29">
        <v>0</v>
      </c>
      <c r="AF43" s="29">
        <v>0</v>
      </c>
      <c r="AG43" s="29">
        <v>0</v>
      </c>
      <c r="AH43" s="29">
        <v>0</v>
      </c>
      <c r="AI43" s="29">
        <v>9383.0500000007451</v>
      </c>
      <c r="AJ43" s="29">
        <f>SUM(T43:AI43)</f>
        <v>27177.533333332976</v>
      </c>
      <c r="AK43" s="29">
        <f>F43+K43+S43+AJ43</f>
        <v>35787.26666666707</v>
      </c>
      <c r="AN43" s="27">
        <f t="shared" si="19"/>
        <v>6601.5666666675825</v>
      </c>
      <c r="AO43" s="27">
        <f t="shared" si="20"/>
        <v>1160.033333333442</v>
      </c>
      <c r="AP43" s="27">
        <f t="shared" si="21"/>
        <v>848.13333333306946</v>
      </c>
      <c r="AQ43" s="27">
        <f t="shared" si="22"/>
        <v>27177.533333332976</v>
      </c>
      <c r="AS43" s="27">
        <f>SUM(AN43:AR43)</f>
        <v>35787.26666666707</v>
      </c>
    </row>
    <row r="44" spans="1:45" x14ac:dyDescent="0.2">
      <c r="A44" s="10" t="s">
        <v>5</v>
      </c>
      <c r="B44" s="6"/>
      <c r="C44" s="7"/>
      <c r="D44" s="29">
        <v>4222.5499999998137</v>
      </c>
      <c r="E44" s="29">
        <v>0</v>
      </c>
      <c r="F44" s="29">
        <f t="shared" si="26"/>
        <v>4222.5499999998137</v>
      </c>
      <c r="G44" s="29">
        <v>0</v>
      </c>
      <c r="H44" s="29">
        <v>0</v>
      </c>
      <c r="I44" s="29">
        <v>0</v>
      </c>
      <c r="J44" s="29">
        <v>9.9499999999534339</v>
      </c>
      <c r="K44" s="29">
        <f>SUM(G44:J44)</f>
        <v>9.9499999999534339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13.166666666744277</v>
      </c>
      <c r="R44" s="29">
        <v>0</v>
      </c>
      <c r="S44" s="29">
        <f t="shared" si="27"/>
        <v>13.166666666744277</v>
      </c>
      <c r="T44" s="29">
        <v>0</v>
      </c>
      <c r="U44" s="29">
        <v>0</v>
      </c>
      <c r="V44" s="29">
        <v>0</v>
      </c>
      <c r="W44" s="29">
        <v>107.56666666665114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105.71666666679084</v>
      </c>
      <c r="AJ44" s="29">
        <f>SUM(T44:AI44)</f>
        <v>213.28333333344199</v>
      </c>
      <c r="AK44" s="29">
        <f>F44+K44+S44+AJ44</f>
        <v>4458.9499999999534</v>
      </c>
      <c r="AN44" s="27">
        <f t="shared" si="19"/>
        <v>4222.5499999998137</v>
      </c>
      <c r="AO44" s="27">
        <f t="shared" si="20"/>
        <v>9.9499999999534339</v>
      </c>
      <c r="AP44" s="27">
        <f t="shared" si="21"/>
        <v>13.166666666744277</v>
      </c>
      <c r="AQ44" s="27">
        <f t="shared" si="22"/>
        <v>213.28333333344199</v>
      </c>
      <c r="AS44" s="27">
        <f>SUM(AN44:AR44)</f>
        <v>4458.9499999999534</v>
      </c>
    </row>
    <row r="45" spans="1:45" x14ac:dyDescent="0.2">
      <c r="A45" s="10"/>
      <c r="B45" s="6"/>
      <c r="C45" s="7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45" x14ac:dyDescent="0.2">
      <c r="A46" s="10" t="s">
        <v>12</v>
      </c>
      <c r="B46" s="6"/>
      <c r="C46" s="7"/>
      <c r="D46" s="29">
        <v>45429.216666668653</v>
      </c>
      <c r="E46" s="29">
        <v>19338.616666670656</v>
      </c>
      <c r="F46" s="29">
        <f>F47+F48</f>
        <v>64767.833333339309</v>
      </c>
      <c r="G46" s="29">
        <v>8095.316666666884</v>
      </c>
      <c r="H46" s="29">
        <v>23263.316666667117</v>
      </c>
      <c r="I46" s="29">
        <v>63103.266666669631</v>
      </c>
      <c r="J46" s="29">
        <v>7936.7666666666046</v>
      </c>
      <c r="K46" s="29">
        <f>K47+K48</f>
        <v>102398.66666667024</v>
      </c>
      <c r="L46" s="29">
        <v>1852.2999999995809</v>
      </c>
      <c r="M46" s="29">
        <v>3570.6166666657664</v>
      </c>
      <c r="N46" s="29">
        <v>451.0500000002794</v>
      </c>
      <c r="O46" s="29">
        <v>1580.2666666677687</v>
      </c>
      <c r="P46" s="29">
        <v>912.14999999990687</v>
      </c>
      <c r="Q46" s="29">
        <v>573.3499999998603</v>
      </c>
      <c r="R46" s="29">
        <v>1048.1666666665114</v>
      </c>
      <c r="S46" s="29">
        <f>S47+S48</f>
        <v>9987.899999999674</v>
      </c>
      <c r="T46" s="29">
        <v>2743.3000000000466</v>
      </c>
      <c r="U46" s="29">
        <v>3013.3666666683275</v>
      </c>
      <c r="V46" s="29">
        <v>1497.5500000009779</v>
      </c>
      <c r="W46" s="29">
        <v>617.53333333320916</v>
      </c>
      <c r="X46" s="29">
        <v>238.64999999990687</v>
      </c>
      <c r="Y46" s="29">
        <v>9590.6333333333023</v>
      </c>
      <c r="Z46" s="29">
        <v>23865.050000002608</v>
      </c>
      <c r="AA46" s="29">
        <v>1890.7833333336748</v>
      </c>
      <c r="AB46" s="29">
        <v>4252.566666666884</v>
      </c>
      <c r="AC46" s="29">
        <v>81720.566666666418</v>
      </c>
      <c r="AD46" s="29">
        <v>1890.6833333333489</v>
      </c>
      <c r="AE46" s="29">
        <v>169.0999999998603</v>
      </c>
      <c r="AF46" s="29">
        <v>282.1500000001397</v>
      </c>
      <c r="AG46" s="29">
        <v>2595.0666666666511</v>
      </c>
      <c r="AH46" s="29">
        <v>53.733333333395422</v>
      </c>
      <c r="AI46" s="29">
        <v>15915.983333332464</v>
      </c>
      <c r="AJ46" s="29">
        <f>AJ47+AJ48</f>
        <v>150336.71666667121</v>
      </c>
      <c r="AK46" s="29">
        <f>+AK47+AK48</f>
        <v>327491.11666668043</v>
      </c>
      <c r="AN46" s="27">
        <f>F46</f>
        <v>64767.833333339309</v>
      </c>
      <c r="AO46" s="27">
        <f>K46</f>
        <v>102398.66666667024</v>
      </c>
      <c r="AP46" s="27">
        <f>S46</f>
        <v>9987.899999999674</v>
      </c>
      <c r="AQ46" s="27">
        <f t="shared" si="22"/>
        <v>150336.71666667121</v>
      </c>
      <c r="AS46" s="27">
        <f t="shared" ref="AS46" si="28">+AS47+AS48</f>
        <v>327491.11666668043</v>
      </c>
    </row>
    <row r="47" spans="1:45" x14ac:dyDescent="0.2">
      <c r="A47" s="10" t="s">
        <v>4</v>
      </c>
      <c r="B47" s="6"/>
      <c r="C47" s="7"/>
      <c r="D47" s="29">
        <v>25864.883333334699</v>
      </c>
      <c r="E47" s="29">
        <v>19338.616666670656</v>
      </c>
      <c r="F47" s="29">
        <f t="shared" ref="F47:F48" si="29">SUM(D47:E47)</f>
        <v>45203.500000005355</v>
      </c>
      <c r="G47" s="29">
        <v>8095.316666666884</v>
      </c>
      <c r="H47" s="29">
        <v>23263.316666667117</v>
      </c>
      <c r="I47" s="29">
        <v>63103.266666669631</v>
      </c>
      <c r="J47" s="29">
        <v>7762.7666666666046</v>
      </c>
      <c r="K47" s="29">
        <f>SUM(G47:J47)</f>
        <v>102224.66666667024</v>
      </c>
      <c r="L47" s="29">
        <v>1852.2999999995809</v>
      </c>
      <c r="M47" s="29">
        <v>3570.6166666657664</v>
      </c>
      <c r="N47" s="29">
        <v>451.0500000002794</v>
      </c>
      <c r="O47" s="29">
        <v>1580.2666666677687</v>
      </c>
      <c r="P47" s="29">
        <v>912.14999999990687</v>
      </c>
      <c r="Q47" s="29">
        <v>163.8499999998603</v>
      </c>
      <c r="R47" s="29">
        <v>1048.1666666665114</v>
      </c>
      <c r="S47" s="29">
        <f t="shared" ref="S47:S48" si="30">SUM(L47:R47)</f>
        <v>9578.399999999674</v>
      </c>
      <c r="T47" s="29">
        <v>2433.1000000000931</v>
      </c>
      <c r="U47" s="29">
        <v>2274.3166666680481</v>
      </c>
      <c r="V47" s="29">
        <v>1497.5500000009779</v>
      </c>
      <c r="W47" s="29">
        <v>0</v>
      </c>
      <c r="X47" s="29">
        <v>151</v>
      </c>
      <c r="Y47" s="29">
        <v>9590.6333333333023</v>
      </c>
      <c r="Z47" s="29">
        <v>22587.866666669026</v>
      </c>
      <c r="AA47" s="29">
        <v>857.93333333334886</v>
      </c>
      <c r="AB47" s="29">
        <v>2861.5</v>
      </c>
      <c r="AC47" s="29">
        <v>81720.566666666418</v>
      </c>
      <c r="AD47" s="29">
        <v>1890.6833333333489</v>
      </c>
      <c r="AE47" s="29">
        <v>0</v>
      </c>
      <c r="AF47" s="29">
        <v>0</v>
      </c>
      <c r="AG47" s="29">
        <v>2499.6333333333023</v>
      </c>
      <c r="AH47" s="29">
        <v>53.733333333395422</v>
      </c>
      <c r="AI47" s="29">
        <v>14854.883333332604</v>
      </c>
      <c r="AJ47" s="29">
        <f>SUM(T47:AI47)</f>
        <v>143273.40000000386</v>
      </c>
      <c r="AK47" s="29">
        <f>F47+K47+S47+AJ47</f>
        <v>300279.96666667913</v>
      </c>
      <c r="AN47" s="27">
        <f>F47</f>
        <v>45203.500000005355</v>
      </c>
      <c r="AO47" s="27">
        <f>K47</f>
        <v>102224.66666667024</v>
      </c>
      <c r="AP47" s="27">
        <f>S47</f>
        <v>9578.399999999674</v>
      </c>
      <c r="AQ47" s="27">
        <f t="shared" si="22"/>
        <v>143273.40000000386</v>
      </c>
      <c r="AS47" s="27">
        <f>SUM(AN47:AR47)</f>
        <v>300279.96666667913</v>
      </c>
    </row>
    <row r="48" spans="1:45" x14ac:dyDescent="0.2">
      <c r="A48" s="10" t="s">
        <v>5</v>
      </c>
      <c r="B48" s="6"/>
      <c r="C48" s="7"/>
      <c r="D48" s="29">
        <v>19564.333333333954</v>
      </c>
      <c r="E48" s="29">
        <v>0</v>
      </c>
      <c r="F48" s="29">
        <f t="shared" si="29"/>
        <v>19564.333333333954</v>
      </c>
      <c r="G48" s="29">
        <v>0</v>
      </c>
      <c r="H48" s="29">
        <v>0</v>
      </c>
      <c r="I48" s="29">
        <v>0</v>
      </c>
      <c r="J48" s="29">
        <v>174</v>
      </c>
      <c r="K48" s="29">
        <f>SUM(G48:J48)</f>
        <v>174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409.5</v>
      </c>
      <c r="R48" s="29">
        <v>0</v>
      </c>
      <c r="S48" s="29">
        <f t="shared" si="30"/>
        <v>409.5</v>
      </c>
      <c r="T48" s="29">
        <v>310.19999999995343</v>
      </c>
      <c r="U48" s="29">
        <v>739.0500000002794</v>
      </c>
      <c r="V48" s="29">
        <v>0</v>
      </c>
      <c r="W48" s="29">
        <v>617.53333333320916</v>
      </c>
      <c r="X48" s="29">
        <v>87.649999999906868</v>
      </c>
      <c r="Y48" s="29">
        <v>0</v>
      </c>
      <c r="Z48" s="29">
        <v>1277.1833333335817</v>
      </c>
      <c r="AA48" s="29">
        <v>1032.850000000326</v>
      </c>
      <c r="AB48" s="29">
        <v>1391.066666666884</v>
      </c>
      <c r="AC48" s="29">
        <v>0</v>
      </c>
      <c r="AD48" s="29">
        <v>0</v>
      </c>
      <c r="AE48" s="29">
        <v>169.0999999998603</v>
      </c>
      <c r="AF48" s="29">
        <v>282.1500000001397</v>
      </c>
      <c r="AG48" s="29">
        <v>95.433333333348855</v>
      </c>
      <c r="AH48" s="29">
        <v>0</v>
      </c>
      <c r="AI48" s="29">
        <v>1061.0999999998603</v>
      </c>
      <c r="AJ48" s="29">
        <f>SUM(T48:AI48)</f>
        <v>7063.3166666673496</v>
      </c>
      <c r="AK48" s="29">
        <f>F48+K48+S48+AJ48</f>
        <v>27211.150000001304</v>
      </c>
      <c r="AN48" s="27">
        <f>F48</f>
        <v>19564.333333333954</v>
      </c>
      <c r="AO48" s="27">
        <f>K48</f>
        <v>174</v>
      </c>
      <c r="AP48" s="27">
        <f>S48</f>
        <v>409.5</v>
      </c>
      <c r="AQ48" s="27">
        <f t="shared" si="22"/>
        <v>7063.3166666673496</v>
      </c>
      <c r="AS48" s="27">
        <f>SUM(AN48:AR48)</f>
        <v>27211.150000001304</v>
      </c>
    </row>
    <row r="49" spans="1:45" x14ac:dyDescent="0.2">
      <c r="A49" s="8"/>
      <c r="B49" s="9"/>
      <c r="C49" s="7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45" x14ac:dyDescent="0.2">
      <c r="A50" s="10" t="s">
        <v>13</v>
      </c>
      <c r="B50" s="6"/>
      <c r="C50" s="7"/>
      <c r="D50" s="29">
        <v>32546.444166668647</v>
      </c>
      <c r="E50" s="29">
        <v>14088.973333337322</v>
      </c>
      <c r="F50" s="29">
        <f>F51+F52</f>
        <v>46635.417500005969</v>
      </c>
      <c r="G50" s="29">
        <v>1091.7833333335468</v>
      </c>
      <c r="H50" s="29">
        <v>3799.886333333784</v>
      </c>
      <c r="I50" s="29">
        <v>173.83333333627002</v>
      </c>
      <c r="J50" s="29">
        <v>7936.7666666666046</v>
      </c>
      <c r="K50" s="29">
        <f>K51+K52</f>
        <v>13002.269666670205</v>
      </c>
      <c r="L50" s="29">
        <v>565.68333333291389</v>
      </c>
      <c r="M50" s="29">
        <v>130.08333333243172</v>
      </c>
      <c r="N50" s="29">
        <v>132.46666666694642</v>
      </c>
      <c r="O50" s="29">
        <v>7.6333333344350791</v>
      </c>
      <c r="P50" s="29">
        <v>912.14999999990687</v>
      </c>
      <c r="Q50" s="29">
        <v>573.3499999998603</v>
      </c>
      <c r="R50" s="29">
        <v>1048.1666666665114</v>
      </c>
      <c r="S50" s="29">
        <f>S51+S52</f>
        <v>3369.5333333330054</v>
      </c>
      <c r="T50" s="29">
        <v>2743.3000000000466</v>
      </c>
      <c r="U50" s="29">
        <v>3013.3666666683275</v>
      </c>
      <c r="V50" s="29">
        <v>1497.5500000009779</v>
      </c>
      <c r="W50" s="29">
        <v>617.53333333320916</v>
      </c>
      <c r="X50" s="29">
        <v>238.64999999990687</v>
      </c>
      <c r="Y50" s="29">
        <v>9590.6333333333023</v>
      </c>
      <c r="Z50" s="29">
        <v>23865.050000002608</v>
      </c>
      <c r="AA50" s="29">
        <v>1890.7833333336748</v>
      </c>
      <c r="AB50" s="29">
        <v>4252.566666666884</v>
      </c>
      <c r="AC50" s="29">
        <v>81720.566666666418</v>
      </c>
      <c r="AD50" s="29">
        <v>1890.6833333333489</v>
      </c>
      <c r="AE50" s="29">
        <v>169.0999999998603</v>
      </c>
      <c r="AF50" s="29">
        <v>282.1500000001397</v>
      </c>
      <c r="AG50" s="29">
        <v>2595.0666666666511</v>
      </c>
      <c r="AH50" s="29">
        <v>53.733333333395422</v>
      </c>
      <c r="AI50" s="29">
        <v>15915.983333332464</v>
      </c>
      <c r="AJ50" s="29">
        <f>AJ51+AJ52</f>
        <v>150336.71666667121</v>
      </c>
      <c r="AK50" s="29">
        <f>+AK51+AK52</f>
        <v>213343.93716668041</v>
      </c>
      <c r="AN50" s="27">
        <f>F50</f>
        <v>46635.417500005969</v>
      </c>
      <c r="AO50" s="27">
        <f>K50</f>
        <v>13002.269666670205</v>
      </c>
      <c r="AP50" s="27">
        <f>S50</f>
        <v>3369.5333333330054</v>
      </c>
      <c r="AQ50" s="27">
        <f t="shared" si="22"/>
        <v>150336.71666667121</v>
      </c>
      <c r="AS50" s="27">
        <f>+AS51+AS52</f>
        <v>213343.93716668041</v>
      </c>
    </row>
    <row r="51" spans="1:45" x14ac:dyDescent="0.2">
      <c r="A51" s="10" t="s">
        <v>4</v>
      </c>
      <c r="B51" s="6"/>
      <c r="C51" s="7"/>
      <c r="D51" s="29">
        <v>19111.643833334696</v>
      </c>
      <c r="E51" s="29">
        <v>14088.973333337322</v>
      </c>
      <c r="F51" s="29">
        <f t="shared" ref="F51:F52" si="31">SUM(D51:E51)</f>
        <v>33200.617166672018</v>
      </c>
      <c r="G51" s="29">
        <v>1091.7833333335468</v>
      </c>
      <c r="H51" s="29">
        <v>3799.886333333784</v>
      </c>
      <c r="I51" s="29">
        <v>173.83333333627002</v>
      </c>
      <c r="J51" s="29">
        <v>7762.7666666666046</v>
      </c>
      <c r="K51" s="29">
        <f>SUM(G51:J51)</f>
        <v>12828.269666670205</v>
      </c>
      <c r="L51" s="29">
        <v>565.68333333291389</v>
      </c>
      <c r="M51" s="29">
        <v>130.08333333243172</v>
      </c>
      <c r="N51" s="29">
        <v>132.46666666694642</v>
      </c>
      <c r="O51" s="29">
        <v>7.6333333344350791</v>
      </c>
      <c r="P51" s="29">
        <v>912.14999999990687</v>
      </c>
      <c r="Q51" s="29">
        <v>163.8499999998603</v>
      </c>
      <c r="R51" s="29">
        <v>1048.1666666665114</v>
      </c>
      <c r="S51" s="29">
        <f t="shared" ref="S51:S52" si="32">SUM(L51:R51)</f>
        <v>2960.0333333330054</v>
      </c>
      <c r="T51" s="29">
        <v>2433.1000000000931</v>
      </c>
      <c r="U51" s="29">
        <v>2274.3166666680481</v>
      </c>
      <c r="V51" s="29">
        <v>1497.5500000009779</v>
      </c>
      <c r="W51" s="29">
        <v>0</v>
      </c>
      <c r="X51" s="29">
        <v>151</v>
      </c>
      <c r="Y51" s="29">
        <v>9590.6333333333023</v>
      </c>
      <c r="Z51" s="29">
        <v>22587.866666669026</v>
      </c>
      <c r="AA51" s="29">
        <v>857.93333333334886</v>
      </c>
      <c r="AB51" s="29">
        <v>2861.5</v>
      </c>
      <c r="AC51" s="29">
        <v>81720.566666666418</v>
      </c>
      <c r="AD51" s="29">
        <v>1890.6833333333489</v>
      </c>
      <c r="AE51" s="29">
        <v>0</v>
      </c>
      <c r="AF51" s="29">
        <v>0</v>
      </c>
      <c r="AG51" s="29">
        <v>2499.6333333333023</v>
      </c>
      <c r="AH51" s="29">
        <v>53.733333333395422</v>
      </c>
      <c r="AI51" s="29">
        <v>14854.883333332604</v>
      </c>
      <c r="AJ51" s="29">
        <f>SUM(T51:AI51)</f>
        <v>143273.40000000386</v>
      </c>
      <c r="AK51" s="29">
        <f>F51+K51+S51+AJ51</f>
        <v>192262.3201666791</v>
      </c>
      <c r="AN51" s="27">
        <f>F51</f>
        <v>33200.617166672018</v>
      </c>
      <c r="AO51" s="27">
        <f>K51</f>
        <v>12828.269666670205</v>
      </c>
      <c r="AP51" s="27">
        <f>S51</f>
        <v>2960.0333333330054</v>
      </c>
      <c r="AQ51" s="27">
        <f t="shared" si="22"/>
        <v>143273.40000000386</v>
      </c>
      <c r="AS51" s="27">
        <f>SUM(AN51:AR51)</f>
        <v>192262.3201666791</v>
      </c>
    </row>
    <row r="52" spans="1:45" x14ac:dyDescent="0.2">
      <c r="A52" s="10" t="s">
        <v>5</v>
      </c>
      <c r="B52" s="6"/>
      <c r="C52" s="7"/>
      <c r="D52" s="29">
        <v>13434.800333333953</v>
      </c>
      <c r="E52" s="29">
        <v>0</v>
      </c>
      <c r="F52" s="29">
        <f t="shared" si="31"/>
        <v>13434.800333333953</v>
      </c>
      <c r="G52" s="29">
        <v>0</v>
      </c>
      <c r="H52" s="29">
        <v>0</v>
      </c>
      <c r="I52" s="29">
        <v>0</v>
      </c>
      <c r="J52" s="29">
        <v>174</v>
      </c>
      <c r="K52" s="29">
        <f>SUM(G52:J52)</f>
        <v>174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409.5</v>
      </c>
      <c r="R52" s="29">
        <v>0</v>
      </c>
      <c r="S52" s="29">
        <f t="shared" si="32"/>
        <v>409.5</v>
      </c>
      <c r="T52" s="29">
        <v>310.19999999995343</v>
      </c>
      <c r="U52" s="29">
        <v>739.0500000002794</v>
      </c>
      <c r="V52" s="29">
        <v>0</v>
      </c>
      <c r="W52" s="29">
        <v>617.53333333320916</v>
      </c>
      <c r="X52" s="29">
        <v>87.649999999906868</v>
      </c>
      <c r="Y52" s="29">
        <v>0</v>
      </c>
      <c r="Z52" s="29">
        <v>1277.1833333335817</v>
      </c>
      <c r="AA52" s="29">
        <v>1032.850000000326</v>
      </c>
      <c r="AB52" s="29">
        <v>1391.066666666884</v>
      </c>
      <c r="AC52" s="29">
        <v>0</v>
      </c>
      <c r="AD52" s="29">
        <v>0</v>
      </c>
      <c r="AE52" s="29">
        <v>169.0999999998603</v>
      </c>
      <c r="AF52" s="29">
        <v>282.1500000001397</v>
      </c>
      <c r="AG52" s="29">
        <v>95.433333333348855</v>
      </c>
      <c r="AH52" s="29">
        <v>0</v>
      </c>
      <c r="AI52" s="29">
        <v>1061.0999999998603</v>
      </c>
      <c r="AJ52" s="29">
        <f>SUM(T52:AI52)</f>
        <v>7063.3166666673496</v>
      </c>
      <c r="AK52" s="29">
        <f>F52+K52+S52+AJ52</f>
        <v>21081.617000001301</v>
      </c>
      <c r="AN52" s="27">
        <f>F52</f>
        <v>13434.800333333953</v>
      </c>
      <c r="AO52" s="27">
        <f>K52</f>
        <v>174</v>
      </c>
      <c r="AP52" s="27">
        <f>S52</f>
        <v>409.5</v>
      </c>
      <c r="AQ52" s="27">
        <f t="shared" si="22"/>
        <v>7063.3166666673496</v>
      </c>
      <c r="AS52" s="27">
        <f>SUM(AN52:AR52)</f>
        <v>21081.617000001301</v>
      </c>
    </row>
    <row r="53" spans="1:45" x14ac:dyDescent="0.2">
      <c r="A53" s="8"/>
      <c r="B53" s="9"/>
      <c r="C53" s="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</row>
    <row r="54" spans="1:45" x14ac:dyDescent="0.2">
      <c r="A54" s="10" t="s">
        <v>14</v>
      </c>
      <c r="B54" s="6"/>
      <c r="C54" s="7"/>
      <c r="D54" s="29">
        <v>55837.416666669305</v>
      </c>
      <c r="E54" s="29">
        <v>19754.5333333374</v>
      </c>
      <c r="F54" s="29">
        <f>F55+F56</f>
        <v>75591.950000006706</v>
      </c>
      <c r="G54" s="29">
        <v>8344.9833333336283</v>
      </c>
      <c r="H54" s="29">
        <v>23263.316666667117</v>
      </c>
      <c r="I54" s="29">
        <v>63291.916666669771</v>
      </c>
      <c r="J54" s="29">
        <v>8668.433333333116</v>
      </c>
      <c r="K54" s="29">
        <f>K55+K56</f>
        <v>103568.65000000363</v>
      </c>
      <c r="L54" s="29">
        <v>2354.8333333325572</v>
      </c>
      <c r="M54" s="29">
        <v>3579.1166666657664</v>
      </c>
      <c r="N54" s="29">
        <v>452.63333333353512</v>
      </c>
      <c r="O54" s="29">
        <v>1581.0000000011642</v>
      </c>
      <c r="P54" s="29">
        <v>1208.0166666666046</v>
      </c>
      <c r="Q54" s="29">
        <v>586.51666666660458</v>
      </c>
      <c r="R54" s="29">
        <v>1087.0833333332557</v>
      </c>
      <c r="S54" s="29">
        <f>S55+S56</f>
        <v>10849.199999999488</v>
      </c>
      <c r="T54" s="29">
        <v>2936.8000000000466</v>
      </c>
      <c r="U54" s="29">
        <v>4625.8000000009779</v>
      </c>
      <c r="V54" s="29">
        <v>1517.8000000009779</v>
      </c>
      <c r="W54" s="29">
        <v>725.0999999998603</v>
      </c>
      <c r="X54" s="29">
        <v>238.64999999990687</v>
      </c>
      <c r="Y54" s="29">
        <v>11363.733333332697</v>
      </c>
      <c r="Z54" s="29">
        <v>23875.416666669305</v>
      </c>
      <c r="AA54" s="29">
        <v>1935.8666666669305</v>
      </c>
      <c r="AB54" s="29">
        <v>4570.0000000002328</v>
      </c>
      <c r="AC54" s="29">
        <v>95518.216666666791</v>
      </c>
      <c r="AD54" s="29">
        <v>1915.3499999998603</v>
      </c>
      <c r="AE54" s="29">
        <v>169.0999999998603</v>
      </c>
      <c r="AF54" s="29">
        <v>282.1500000001397</v>
      </c>
      <c r="AG54" s="29">
        <v>2595.0666666666511</v>
      </c>
      <c r="AH54" s="29">
        <v>53.733333333395422</v>
      </c>
      <c r="AI54" s="29">
        <v>25404.75</v>
      </c>
      <c r="AJ54" s="29">
        <f>AJ55+AJ56</f>
        <v>177727.53333333763</v>
      </c>
      <c r="AK54" s="29">
        <f>+AK55+AK56</f>
        <v>367737.33333334746</v>
      </c>
      <c r="AN54" s="27">
        <f>F54</f>
        <v>75591.950000006706</v>
      </c>
      <c r="AO54" s="27">
        <f>K54</f>
        <v>103568.65000000363</v>
      </c>
      <c r="AP54" s="27">
        <f>S54</f>
        <v>10849.199999999488</v>
      </c>
      <c r="AQ54" s="27">
        <f t="shared" si="22"/>
        <v>177727.53333333763</v>
      </c>
      <c r="AS54" s="27">
        <f t="shared" ref="AS54" si="33">+AS55+AS56</f>
        <v>367737.33333334746</v>
      </c>
    </row>
    <row r="55" spans="1:45" x14ac:dyDescent="0.2">
      <c r="A55" s="10" t="s">
        <v>4</v>
      </c>
      <c r="B55" s="6"/>
      <c r="C55" s="7"/>
      <c r="D55" s="29">
        <v>32050.533333335537</v>
      </c>
      <c r="E55" s="29">
        <v>19754.5333333374</v>
      </c>
      <c r="F55" s="29">
        <f t="shared" ref="F55:F56" si="34">SUM(D55:E55)</f>
        <v>51805.066666672938</v>
      </c>
      <c r="G55" s="29">
        <v>8344.9833333336283</v>
      </c>
      <c r="H55" s="29">
        <v>23263.316666667117</v>
      </c>
      <c r="I55" s="29">
        <v>63291.916666669771</v>
      </c>
      <c r="J55" s="29">
        <v>8484.4833333331626</v>
      </c>
      <c r="K55" s="29">
        <f>SUM(G55:J55)</f>
        <v>103384.70000000368</v>
      </c>
      <c r="L55" s="29">
        <v>2354.8333333325572</v>
      </c>
      <c r="M55" s="29">
        <v>3579.1166666657664</v>
      </c>
      <c r="N55" s="29">
        <v>452.63333333353512</v>
      </c>
      <c r="O55" s="29">
        <v>1581.0000000011642</v>
      </c>
      <c r="P55" s="29">
        <v>1208.0166666666046</v>
      </c>
      <c r="Q55" s="29">
        <v>163.8499999998603</v>
      </c>
      <c r="R55" s="29">
        <v>1087.0833333332557</v>
      </c>
      <c r="S55" s="29">
        <f t="shared" ref="S55:S56" si="35">SUM(L55:R55)</f>
        <v>10426.533333332743</v>
      </c>
      <c r="T55" s="29">
        <v>2626.6000000000931</v>
      </c>
      <c r="U55" s="29">
        <v>3886.7500000006985</v>
      </c>
      <c r="V55" s="29">
        <v>1517.8000000009779</v>
      </c>
      <c r="W55" s="29">
        <v>0</v>
      </c>
      <c r="X55" s="29">
        <v>151</v>
      </c>
      <c r="Y55" s="29">
        <v>11363.733333332697</v>
      </c>
      <c r="Z55" s="29">
        <v>22598.233333335724</v>
      </c>
      <c r="AA55" s="29">
        <v>903.01666666660458</v>
      </c>
      <c r="AB55" s="29">
        <v>3178.9333333333489</v>
      </c>
      <c r="AC55" s="29">
        <v>95518.216666666791</v>
      </c>
      <c r="AD55" s="29">
        <v>1915.3499999998603</v>
      </c>
      <c r="AE55" s="29">
        <v>0</v>
      </c>
      <c r="AF55" s="29">
        <v>0</v>
      </c>
      <c r="AG55" s="29">
        <v>2499.6333333333023</v>
      </c>
      <c r="AH55" s="29">
        <v>53.733333333395422</v>
      </c>
      <c r="AI55" s="29">
        <v>24237.933333333349</v>
      </c>
      <c r="AJ55" s="29">
        <f>SUM(T55:AI55)</f>
        <v>170450.93333333684</v>
      </c>
      <c r="AK55" s="29">
        <f>F55+K55+S55+AJ55</f>
        <v>336067.2333333462</v>
      </c>
      <c r="AN55" s="27">
        <f>F55</f>
        <v>51805.066666672938</v>
      </c>
      <c r="AO55" s="27">
        <f>K55</f>
        <v>103384.70000000368</v>
      </c>
      <c r="AP55" s="27">
        <f>S55</f>
        <v>10426.533333332743</v>
      </c>
      <c r="AQ55" s="27">
        <f t="shared" si="22"/>
        <v>170450.93333333684</v>
      </c>
      <c r="AS55" s="27">
        <f>SUM(AN55:AR55)</f>
        <v>336067.2333333462</v>
      </c>
    </row>
    <row r="56" spans="1:45" x14ac:dyDescent="0.2">
      <c r="A56" s="10" t="s">
        <v>5</v>
      </c>
      <c r="B56" s="6"/>
      <c r="C56" s="7"/>
      <c r="D56" s="29">
        <v>23786.883333333768</v>
      </c>
      <c r="E56" s="29">
        <v>0</v>
      </c>
      <c r="F56" s="29">
        <f t="shared" si="34"/>
        <v>23786.883333333768</v>
      </c>
      <c r="G56" s="29">
        <v>0</v>
      </c>
      <c r="H56" s="29">
        <v>0</v>
      </c>
      <c r="I56" s="29">
        <v>0</v>
      </c>
      <c r="J56" s="29">
        <v>183.94999999995343</v>
      </c>
      <c r="K56" s="29">
        <f>SUM(G56:J56)</f>
        <v>183.94999999995343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422.66666666674428</v>
      </c>
      <c r="R56" s="29">
        <v>0</v>
      </c>
      <c r="S56" s="29">
        <f t="shared" si="35"/>
        <v>422.66666666674428</v>
      </c>
      <c r="T56" s="29">
        <v>310.19999999995343</v>
      </c>
      <c r="U56" s="29">
        <v>739.0500000002794</v>
      </c>
      <c r="V56" s="29">
        <v>0</v>
      </c>
      <c r="W56" s="29">
        <v>725.0999999998603</v>
      </c>
      <c r="X56" s="29">
        <v>87.649999999906868</v>
      </c>
      <c r="Y56" s="29">
        <v>0</v>
      </c>
      <c r="Z56" s="29">
        <v>1277.1833333335817</v>
      </c>
      <c r="AA56" s="29">
        <v>1032.850000000326</v>
      </c>
      <c r="AB56" s="29">
        <v>1391.066666666884</v>
      </c>
      <c r="AC56" s="29">
        <v>0</v>
      </c>
      <c r="AD56" s="29">
        <v>0</v>
      </c>
      <c r="AE56" s="29">
        <v>169.0999999998603</v>
      </c>
      <c r="AF56" s="29">
        <v>282.1500000001397</v>
      </c>
      <c r="AG56" s="29">
        <v>95.433333333348855</v>
      </c>
      <c r="AH56" s="29">
        <v>0</v>
      </c>
      <c r="AI56" s="29">
        <v>1166.8166666666511</v>
      </c>
      <c r="AJ56" s="29">
        <f>SUM(T56:AI56)</f>
        <v>7276.6000000007916</v>
      </c>
      <c r="AK56" s="29">
        <f>F56+K56+S56+AJ56</f>
        <v>31670.100000001257</v>
      </c>
      <c r="AN56" s="27">
        <f>F56</f>
        <v>23786.883333333768</v>
      </c>
      <c r="AO56" s="27">
        <f>K56</f>
        <v>183.94999999995343</v>
      </c>
      <c r="AP56" s="27">
        <f>S56</f>
        <v>422.66666666674428</v>
      </c>
      <c r="AQ56" s="27">
        <f t="shared" si="22"/>
        <v>7276.6000000007916</v>
      </c>
      <c r="AS56" s="27">
        <f>SUM(AN56:AR56)</f>
        <v>31670.100000001257</v>
      </c>
    </row>
    <row r="57" spans="1:45" x14ac:dyDescent="0.2">
      <c r="A57" s="11"/>
      <c r="B57" s="12"/>
      <c r="C57" s="13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</row>
    <row r="58" spans="1:45" ht="15.75" x14ac:dyDescent="0.25">
      <c r="A58" s="14" t="s">
        <v>15</v>
      </c>
      <c r="B58" s="15"/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45" ht="14.25" customHeight="1" x14ac:dyDescent="0.2">
      <c r="A59" s="8"/>
      <c r="B59" s="9"/>
      <c r="C59" s="7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45" ht="16.5" customHeight="1" x14ac:dyDescent="0.25">
      <c r="A60" s="5" t="s">
        <v>16</v>
      </c>
      <c r="B60" s="17"/>
      <c r="C60" s="18"/>
      <c r="D60" s="29">
        <v>4389958.7080000006</v>
      </c>
      <c r="E60" s="29">
        <v>1792606.4833</v>
      </c>
      <c r="F60" s="29">
        <f>+F62+F80</f>
        <v>6182565.191300001</v>
      </c>
      <c r="G60" s="29">
        <v>16778.96</v>
      </c>
      <c r="H60" s="29">
        <v>4611.7049999999999</v>
      </c>
      <c r="I60" s="29">
        <v>5402.13</v>
      </c>
      <c r="J60" s="29">
        <v>71521.074999999997</v>
      </c>
      <c r="K60" s="29">
        <f>+K62+K80</f>
        <v>98313.87</v>
      </c>
      <c r="L60" s="29">
        <v>29122.5</v>
      </c>
      <c r="M60" s="29">
        <v>9310.1900000000023</v>
      </c>
      <c r="N60" s="29">
        <v>3460</v>
      </c>
      <c r="O60" s="29">
        <v>87.85</v>
      </c>
      <c r="P60" s="29">
        <v>8304.1</v>
      </c>
      <c r="Q60" s="29">
        <v>10005</v>
      </c>
      <c r="R60" s="29">
        <v>4160</v>
      </c>
      <c r="S60" s="29">
        <f>+S62+S80</f>
        <v>64449.64</v>
      </c>
      <c r="T60" s="29">
        <v>84205.239000000001</v>
      </c>
      <c r="U60" s="29">
        <v>151048.08299999998</v>
      </c>
      <c r="V60" s="29">
        <v>53489.369999999995</v>
      </c>
      <c r="W60" s="29">
        <v>22078.892</v>
      </c>
      <c r="X60" s="29">
        <v>15592.057000000001</v>
      </c>
      <c r="Y60" s="29">
        <v>60243.115999999995</v>
      </c>
      <c r="Z60" s="29">
        <v>596733.34899999993</v>
      </c>
      <c r="AA60" s="29">
        <v>538960.17299999995</v>
      </c>
      <c r="AB60" s="29">
        <v>257245.755</v>
      </c>
      <c r="AC60" s="29">
        <v>0</v>
      </c>
      <c r="AD60" s="29">
        <v>23656.7</v>
      </c>
      <c r="AE60" s="29">
        <v>12356.846000000001</v>
      </c>
      <c r="AF60" s="29">
        <v>14840.211000000001</v>
      </c>
      <c r="AG60" s="29">
        <v>20057.658000000003</v>
      </c>
      <c r="AH60" s="29">
        <v>2762.4</v>
      </c>
      <c r="AI60" s="29">
        <v>268295.68100000004</v>
      </c>
      <c r="AJ60" s="29">
        <f>+AJ62+AJ80</f>
        <v>2121565.5300000003</v>
      </c>
      <c r="AK60" s="29">
        <f t="shared" ref="AK60" si="36">+AK62+AK80</f>
        <v>8466894.2313000001</v>
      </c>
      <c r="AN60" s="27">
        <f>F60</f>
        <v>6182565.191300001</v>
      </c>
      <c r="AO60" s="27">
        <f>K60</f>
        <v>98313.87</v>
      </c>
      <c r="AP60" s="27">
        <f>S60</f>
        <v>64449.64</v>
      </c>
      <c r="AQ60" s="27">
        <f t="shared" si="22"/>
        <v>2121565.5300000003</v>
      </c>
      <c r="AS60" s="27">
        <f t="shared" ref="AS60" si="37">+AS62+AS80</f>
        <v>8466894.2313000001</v>
      </c>
    </row>
    <row r="61" spans="1:45" x14ac:dyDescent="0.2">
      <c r="A61" s="8"/>
      <c r="B61" s="9"/>
      <c r="C61" s="7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45" ht="15.75" x14ac:dyDescent="0.25">
      <c r="A62" s="5" t="s">
        <v>17</v>
      </c>
      <c r="B62" s="17"/>
      <c r="C62" s="18"/>
      <c r="D62" s="29">
        <v>2943429.49</v>
      </c>
      <c r="E62" s="29">
        <v>1792606.4833</v>
      </c>
      <c r="F62" s="29">
        <f>+F64+F72</f>
        <v>4736035.9733000007</v>
      </c>
      <c r="G62" s="29">
        <v>16778.96</v>
      </c>
      <c r="H62" s="29">
        <v>4611.7049999999999</v>
      </c>
      <c r="I62" s="29">
        <v>5402.13</v>
      </c>
      <c r="J62" s="29">
        <v>67521.074999999997</v>
      </c>
      <c r="K62" s="29">
        <f>+K64+K72</f>
        <v>94313.87</v>
      </c>
      <c r="L62" s="29">
        <v>29122.5</v>
      </c>
      <c r="M62" s="29">
        <v>9310.1900000000023</v>
      </c>
      <c r="N62" s="29">
        <v>3460</v>
      </c>
      <c r="O62" s="29">
        <v>87.85</v>
      </c>
      <c r="P62" s="29">
        <v>8304.1</v>
      </c>
      <c r="Q62" s="29">
        <v>2505</v>
      </c>
      <c r="R62" s="29">
        <v>4160</v>
      </c>
      <c r="S62" s="29">
        <f>+S64+S72</f>
        <v>56949.64</v>
      </c>
      <c r="T62" s="29">
        <v>37710.369000000013</v>
      </c>
      <c r="U62" s="29">
        <v>89145.693999999989</v>
      </c>
      <c r="V62" s="29">
        <v>53489.369999999995</v>
      </c>
      <c r="W62" s="29">
        <v>0</v>
      </c>
      <c r="X62" s="29">
        <v>0</v>
      </c>
      <c r="Y62" s="29">
        <v>60243.115999999995</v>
      </c>
      <c r="Z62" s="29">
        <v>378203.109</v>
      </c>
      <c r="AA62" s="29">
        <v>143109.17299999998</v>
      </c>
      <c r="AB62" s="29">
        <v>42547.038000000008</v>
      </c>
      <c r="AC62" s="29">
        <v>0</v>
      </c>
      <c r="AD62" s="29">
        <v>23656.7</v>
      </c>
      <c r="AE62" s="29">
        <v>0</v>
      </c>
      <c r="AF62" s="29">
        <v>0</v>
      </c>
      <c r="AG62" s="29">
        <v>3566.4700000000003</v>
      </c>
      <c r="AH62" s="29">
        <v>2762.4</v>
      </c>
      <c r="AI62" s="29">
        <v>211636.18600000002</v>
      </c>
      <c r="AJ62" s="29">
        <f>+AJ64+AJ72</f>
        <v>1046069.625</v>
      </c>
      <c r="AK62" s="29">
        <f t="shared" ref="AK62" si="38">+AK64+AK72</f>
        <v>5933369.1083000004</v>
      </c>
      <c r="AN62" s="27">
        <f>F62</f>
        <v>4736035.9733000007</v>
      </c>
      <c r="AO62" s="27">
        <f>K62</f>
        <v>94313.87</v>
      </c>
      <c r="AP62" s="27">
        <f>S62</f>
        <v>56949.64</v>
      </c>
      <c r="AQ62" s="27">
        <f t="shared" si="22"/>
        <v>1046069.625</v>
      </c>
      <c r="AS62" s="27">
        <f t="shared" ref="AS62" si="39">+AS64+AS72</f>
        <v>5933369.1083000004</v>
      </c>
    </row>
    <row r="63" spans="1:45" x14ac:dyDescent="0.2">
      <c r="A63" s="8"/>
      <c r="B63" s="9"/>
      <c r="C63" s="7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45" ht="15.75" x14ac:dyDescent="0.25">
      <c r="A64" s="5" t="s">
        <v>18</v>
      </c>
      <c r="B64" s="17"/>
      <c r="C64" s="18"/>
      <c r="D64" s="29">
        <v>1642201.425</v>
      </c>
      <c r="E64" s="29">
        <v>903641.06839999999</v>
      </c>
      <c r="F64" s="29">
        <f>SUM(F65:F70)</f>
        <v>2545842.4934</v>
      </c>
      <c r="G64" s="29">
        <v>11778.784</v>
      </c>
      <c r="H64" s="29">
        <v>1009.46</v>
      </c>
      <c r="I64" s="29">
        <v>3779.67</v>
      </c>
      <c r="J64" s="29">
        <v>25793.999999999996</v>
      </c>
      <c r="K64" s="29">
        <f>SUM(K65:K70)</f>
        <v>42361.913999999997</v>
      </c>
      <c r="L64" s="29">
        <v>29122.5</v>
      </c>
      <c r="M64" s="29">
        <v>2565.6</v>
      </c>
      <c r="N64" s="29">
        <v>3460</v>
      </c>
      <c r="O64" s="29">
        <v>84.85</v>
      </c>
      <c r="P64" s="29">
        <v>0</v>
      </c>
      <c r="Q64" s="29">
        <v>0</v>
      </c>
      <c r="R64" s="29">
        <v>4160</v>
      </c>
      <c r="S64" s="29">
        <f>SUM(S65:S70)</f>
        <v>39392.949999999997</v>
      </c>
      <c r="T64" s="29">
        <v>37710.369000000013</v>
      </c>
      <c r="U64" s="29">
        <v>1801.537</v>
      </c>
      <c r="V64" s="29">
        <v>31272.39</v>
      </c>
      <c r="W64" s="29">
        <v>0</v>
      </c>
      <c r="X64" s="29">
        <v>0</v>
      </c>
      <c r="Y64" s="29">
        <v>60243.115999999995</v>
      </c>
      <c r="Z64" s="29">
        <v>70988.838999999993</v>
      </c>
      <c r="AA64" s="29">
        <v>116420.59299999999</v>
      </c>
      <c r="AB64" s="29">
        <v>37715.238000000005</v>
      </c>
      <c r="AC64" s="29">
        <v>0</v>
      </c>
      <c r="AD64" s="29">
        <v>0</v>
      </c>
      <c r="AE64" s="29">
        <v>0</v>
      </c>
      <c r="AF64" s="29">
        <v>0</v>
      </c>
      <c r="AG64" s="29">
        <v>2916.4700000000003</v>
      </c>
      <c r="AH64" s="29">
        <v>1378.21</v>
      </c>
      <c r="AI64" s="29">
        <v>108855.46900000001</v>
      </c>
      <c r="AJ64" s="29">
        <f>SUM(AJ65:AJ70)</f>
        <v>469302.23100000003</v>
      </c>
      <c r="AK64" s="29">
        <f t="shared" ref="AK64" si="40">SUM(AK65:AK70)</f>
        <v>3096899.5883999998</v>
      </c>
      <c r="AN64" s="27">
        <f t="shared" ref="AN64:AN70" si="41">F64</f>
        <v>2545842.4934</v>
      </c>
      <c r="AO64" s="27">
        <f t="shared" ref="AO64:AO70" si="42">K64</f>
        <v>42361.913999999997</v>
      </c>
      <c r="AP64" s="27">
        <f t="shared" ref="AP64:AP70" si="43">S64</f>
        <v>39392.949999999997</v>
      </c>
      <c r="AQ64" s="27">
        <f t="shared" si="22"/>
        <v>469302.23100000003</v>
      </c>
      <c r="AS64" s="27">
        <f t="shared" ref="AS64" si="44">SUM(AS65:AS70)</f>
        <v>3096899.5883999998</v>
      </c>
    </row>
    <row r="65" spans="1:45" x14ac:dyDescent="0.2">
      <c r="A65" s="10" t="s">
        <v>19</v>
      </c>
      <c r="B65" s="6"/>
      <c r="C65" s="7"/>
      <c r="D65" s="29">
        <v>190112.02</v>
      </c>
      <c r="E65" s="29">
        <v>330728.06839999999</v>
      </c>
      <c r="F65" s="29">
        <f t="shared" ref="F65:F70" si="45">SUM(D65:E65)</f>
        <v>520840.08840000001</v>
      </c>
      <c r="G65" s="29">
        <v>0</v>
      </c>
      <c r="H65" s="29">
        <v>1009.46</v>
      </c>
      <c r="I65" s="29">
        <v>3599.67</v>
      </c>
      <c r="J65" s="29">
        <v>25793.999999999996</v>
      </c>
      <c r="K65" s="29">
        <f t="shared" ref="K65:K70" si="46">SUM(G65:J65)</f>
        <v>30403.129999999997</v>
      </c>
      <c r="L65" s="29">
        <v>29122.5</v>
      </c>
      <c r="M65" s="29">
        <v>1199.5999999999999</v>
      </c>
      <c r="N65" s="29">
        <v>3460</v>
      </c>
      <c r="O65" s="29">
        <v>84.85</v>
      </c>
      <c r="P65" s="29">
        <v>0</v>
      </c>
      <c r="Q65" s="29">
        <v>0</v>
      </c>
      <c r="R65" s="29">
        <v>0</v>
      </c>
      <c r="S65" s="29">
        <f t="shared" ref="S65:S70" si="47">SUM(L65:R65)</f>
        <v>33866.949999999997</v>
      </c>
      <c r="T65" s="29">
        <v>0</v>
      </c>
      <c r="U65" s="29">
        <v>0</v>
      </c>
      <c r="V65" s="29">
        <v>4527.43</v>
      </c>
      <c r="W65" s="29">
        <v>0</v>
      </c>
      <c r="X65" s="29">
        <v>0</v>
      </c>
      <c r="Y65" s="29">
        <v>1364.434</v>
      </c>
      <c r="Z65" s="29">
        <v>16567.809999999998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1378.21</v>
      </c>
      <c r="AI65" s="29">
        <v>0</v>
      </c>
      <c r="AJ65" s="29">
        <f t="shared" ref="AJ65:AJ70" si="48">SUM(T65:AI65)</f>
        <v>23837.883999999998</v>
      </c>
      <c r="AK65" s="29">
        <f t="shared" ref="AK65:AK70" si="49">F65+K65+S65+AJ65</f>
        <v>608948.05239999993</v>
      </c>
      <c r="AN65" s="27">
        <f t="shared" si="41"/>
        <v>520840.08840000001</v>
      </c>
      <c r="AO65" s="27">
        <f t="shared" si="42"/>
        <v>30403.129999999997</v>
      </c>
      <c r="AP65" s="27">
        <f t="shared" si="43"/>
        <v>33866.949999999997</v>
      </c>
      <c r="AQ65" s="27">
        <f t="shared" si="22"/>
        <v>23837.883999999998</v>
      </c>
      <c r="AS65" s="27">
        <f>SUM(AN65:AR65)</f>
        <v>608948.05239999993</v>
      </c>
    </row>
    <row r="66" spans="1:45" x14ac:dyDescent="0.2">
      <c r="A66" s="10" t="s">
        <v>20</v>
      </c>
      <c r="B66" s="6"/>
      <c r="C66" s="7"/>
      <c r="D66" s="29">
        <v>22034.404999999999</v>
      </c>
      <c r="E66" s="29">
        <v>0</v>
      </c>
      <c r="F66" s="29">
        <f t="shared" si="45"/>
        <v>22034.404999999999</v>
      </c>
      <c r="G66" s="29">
        <v>11778.784</v>
      </c>
      <c r="H66" s="29">
        <v>0</v>
      </c>
      <c r="I66" s="29">
        <v>0</v>
      </c>
      <c r="J66" s="29">
        <v>0</v>
      </c>
      <c r="K66" s="29">
        <f t="shared" si="46"/>
        <v>11778.784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f t="shared" si="47"/>
        <v>0</v>
      </c>
      <c r="T66" s="29">
        <v>0</v>
      </c>
      <c r="U66" s="29">
        <v>1801.537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37715.238000000005</v>
      </c>
      <c r="AC66" s="29">
        <v>0</v>
      </c>
      <c r="AD66" s="29">
        <v>0</v>
      </c>
      <c r="AE66" s="29">
        <v>0</v>
      </c>
      <c r="AF66" s="29">
        <v>0</v>
      </c>
      <c r="AG66" s="29">
        <v>2916.4700000000003</v>
      </c>
      <c r="AH66" s="29">
        <v>0</v>
      </c>
      <c r="AI66" s="29">
        <v>1860</v>
      </c>
      <c r="AJ66" s="29">
        <f t="shared" si="48"/>
        <v>44293.245000000003</v>
      </c>
      <c r="AK66" s="29">
        <f t="shared" si="49"/>
        <v>78106.434000000008</v>
      </c>
      <c r="AN66" s="27">
        <f t="shared" si="41"/>
        <v>22034.404999999999</v>
      </c>
      <c r="AO66" s="27">
        <f t="shared" si="42"/>
        <v>11778.784</v>
      </c>
      <c r="AP66" s="27">
        <f t="shared" si="43"/>
        <v>0</v>
      </c>
      <c r="AQ66" s="27">
        <f t="shared" si="22"/>
        <v>44293.245000000003</v>
      </c>
      <c r="AS66" s="27">
        <f t="shared" ref="AS66:AS70" si="50">SUM(AN66:AR66)</f>
        <v>78106.434000000008</v>
      </c>
    </row>
    <row r="67" spans="1:45" x14ac:dyDescent="0.2">
      <c r="A67" s="10" t="s">
        <v>21</v>
      </c>
      <c r="B67" s="6"/>
      <c r="C67" s="7"/>
      <c r="D67" s="29">
        <v>0</v>
      </c>
      <c r="E67" s="29">
        <v>0</v>
      </c>
      <c r="F67" s="29">
        <f t="shared" si="45"/>
        <v>0</v>
      </c>
      <c r="G67" s="29">
        <v>0</v>
      </c>
      <c r="H67" s="29">
        <v>0</v>
      </c>
      <c r="I67" s="29">
        <v>0</v>
      </c>
      <c r="J67" s="29">
        <v>0</v>
      </c>
      <c r="K67" s="29">
        <f t="shared" si="46"/>
        <v>0</v>
      </c>
      <c r="L67" s="29">
        <v>0</v>
      </c>
      <c r="M67" s="29">
        <v>1366</v>
      </c>
      <c r="N67" s="29">
        <v>0</v>
      </c>
      <c r="O67" s="29">
        <v>0</v>
      </c>
      <c r="P67" s="29">
        <v>0</v>
      </c>
      <c r="Q67" s="29">
        <v>0</v>
      </c>
      <c r="R67" s="29">
        <v>4160</v>
      </c>
      <c r="S67" s="29">
        <f t="shared" si="47"/>
        <v>5526</v>
      </c>
      <c r="T67" s="29">
        <v>37710.369000000013</v>
      </c>
      <c r="U67" s="29">
        <v>0</v>
      </c>
      <c r="V67" s="29">
        <v>0</v>
      </c>
      <c r="W67" s="29">
        <v>0</v>
      </c>
      <c r="X67" s="29">
        <v>0</v>
      </c>
      <c r="Y67" s="29">
        <v>58878.681999999993</v>
      </c>
      <c r="Z67" s="29">
        <v>54421.028999999995</v>
      </c>
      <c r="AA67" s="29">
        <v>116420.59299999999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106995.46900000001</v>
      </c>
      <c r="AJ67" s="29">
        <f t="shared" si="48"/>
        <v>374426.14199999999</v>
      </c>
      <c r="AK67" s="29">
        <f t="shared" si="49"/>
        <v>379952.14199999999</v>
      </c>
      <c r="AN67" s="27">
        <f t="shared" si="41"/>
        <v>0</v>
      </c>
      <c r="AO67" s="27">
        <f t="shared" si="42"/>
        <v>0</v>
      </c>
      <c r="AP67" s="27">
        <f t="shared" si="43"/>
        <v>5526</v>
      </c>
      <c r="AQ67" s="27">
        <f t="shared" si="22"/>
        <v>374426.14199999999</v>
      </c>
      <c r="AS67" s="27">
        <f t="shared" si="50"/>
        <v>379952.14199999999</v>
      </c>
    </row>
    <row r="68" spans="1:45" x14ac:dyDescent="0.2">
      <c r="A68" s="10" t="s">
        <v>22</v>
      </c>
      <c r="B68" s="6"/>
      <c r="C68" s="7"/>
      <c r="D68" s="29">
        <v>1430055</v>
      </c>
      <c r="E68" s="29">
        <v>572913</v>
      </c>
      <c r="F68" s="29">
        <f t="shared" si="45"/>
        <v>2002968</v>
      </c>
      <c r="G68" s="29">
        <v>0</v>
      </c>
      <c r="H68" s="29">
        <v>0</v>
      </c>
      <c r="I68" s="29">
        <v>180</v>
      </c>
      <c r="J68" s="29">
        <v>0</v>
      </c>
      <c r="K68" s="29">
        <f t="shared" si="46"/>
        <v>180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f t="shared" si="47"/>
        <v>0</v>
      </c>
      <c r="T68" s="29">
        <v>0</v>
      </c>
      <c r="U68" s="29">
        <v>0</v>
      </c>
      <c r="V68" s="29">
        <v>26744.959999999999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f t="shared" si="48"/>
        <v>26744.959999999999</v>
      </c>
      <c r="AK68" s="29">
        <f t="shared" si="49"/>
        <v>2029892.96</v>
      </c>
      <c r="AN68" s="27">
        <f t="shared" si="41"/>
        <v>2002968</v>
      </c>
      <c r="AO68" s="27">
        <f t="shared" si="42"/>
        <v>180</v>
      </c>
      <c r="AP68" s="27">
        <f t="shared" si="43"/>
        <v>0</v>
      </c>
      <c r="AQ68" s="27">
        <f t="shared" ref="AQ68:AQ98" si="51">AJ68</f>
        <v>26744.959999999999</v>
      </c>
      <c r="AS68" s="27">
        <f t="shared" si="50"/>
        <v>2029892.96</v>
      </c>
    </row>
    <row r="69" spans="1:45" x14ac:dyDescent="0.2">
      <c r="A69" s="10" t="s">
        <v>23</v>
      </c>
      <c r="B69" s="6"/>
      <c r="C69" s="7"/>
      <c r="D69" s="29">
        <v>0</v>
      </c>
      <c r="E69" s="29">
        <v>0</v>
      </c>
      <c r="F69" s="29">
        <f t="shared" si="45"/>
        <v>0</v>
      </c>
      <c r="G69" s="29">
        <v>0</v>
      </c>
      <c r="H69" s="29">
        <v>0</v>
      </c>
      <c r="I69" s="29">
        <v>0</v>
      </c>
      <c r="J69" s="29">
        <v>0</v>
      </c>
      <c r="K69" s="29">
        <f t="shared" si="46"/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f t="shared" si="47"/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f t="shared" si="48"/>
        <v>0</v>
      </c>
      <c r="AK69" s="29">
        <f t="shared" si="49"/>
        <v>0</v>
      </c>
      <c r="AN69" s="27">
        <f t="shared" si="41"/>
        <v>0</v>
      </c>
      <c r="AO69" s="27">
        <f t="shared" si="42"/>
        <v>0</v>
      </c>
      <c r="AP69" s="27">
        <f t="shared" si="43"/>
        <v>0</v>
      </c>
      <c r="AQ69" s="27">
        <f t="shared" si="51"/>
        <v>0</v>
      </c>
      <c r="AS69" s="27">
        <f t="shared" si="50"/>
        <v>0</v>
      </c>
    </row>
    <row r="70" spans="1:45" x14ac:dyDescent="0.2">
      <c r="A70" s="10" t="s">
        <v>24</v>
      </c>
      <c r="B70" s="6"/>
      <c r="C70" s="7"/>
      <c r="D70" s="29">
        <v>0</v>
      </c>
      <c r="E70" s="29">
        <v>0</v>
      </c>
      <c r="F70" s="29">
        <f t="shared" si="45"/>
        <v>0</v>
      </c>
      <c r="G70" s="29">
        <v>0</v>
      </c>
      <c r="H70" s="29">
        <v>0</v>
      </c>
      <c r="I70" s="29">
        <v>0</v>
      </c>
      <c r="J70" s="29">
        <v>0</v>
      </c>
      <c r="K70" s="29">
        <f t="shared" si="46"/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f t="shared" si="47"/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f t="shared" si="48"/>
        <v>0</v>
      </c>
      <c r="AK70" s="29">
        <f t="shared" si="49"/>
        <v>0</v>
      </c>
      <c r="AN70" s="27">
        <f t="shared" si="41"/>
        <v>0</v>
      </c>
      <c r="AO70" s="27">
        <f t="shared" si="42"/>
        <v>0</v>
      </c>
      <c r="AP70" s="27">
        <f t="shared" si="43"/>
        <v>0</v>
      </c>
      <c r="AQ70" s="27">
        <f t="shared" si="51"/>
        <v>0</v>
      </c>
      <c r="AS70" s="27">
        <f t="shared" si="50"/>
        <v>0</v>
      </c>
    </row>
    <row r="71" spans="1:45" x14ac:dyDescent="0.2">
      <c r="A71" s="8"/>
      <c r="B71" s="9"/>
      <c r="C71" s="7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</row>
    <row r="72" spans="1:45" ht="15.75" x14ac:dyDescent="0.25">
      <c r="A72" s="5" t="s">
        <v>25</v>
      </c>
      <c r="B72" s="17"/>
      <c r="C72" s="18"/>
      <c r="D72" s="29">
        <v>1301228.0649999999</v>
      </c>
      <c r="E72" s="29">
        <v>888965.41489999997</v>
      </c>
      <c r="F72" s="29">
        <f>SUM(F73:F78)</f>
        <v>2190193.4799000002</v>
      </c>
      <c r="G72" s="29">
        <v>5000.1759999999995</v>
      </c>
      <c r="H72" s="29">
        <v>3602.2449999999999</v>
      </c>
      <c r="I72" s="29">
        <v>1622.4599999999998</v>
      </c>
      <c r="J72" s="29">
        <v>41727.075000000004</v>
      </c>
      <c r="K72" s="29">
        <f>SUM(K73:K78)</f>
        <v>51951.956000000006</v>
      </c>
      <c r="L72" s="29">
        <v>0</v>
      </c>
      <c r="M72" s="29">
        <v>6744.590000000002</v>
      </c>
      <c r="N72" s="29">
        <v>0</v>
      </c>
      <c r="O72" s="29">
        <v>3</v>
      </c>
      <c r="P72" s="29">
        <v>8304.1</v>
      </c>
      <c r="Q72" s="29">
        <v>2505</v>
      </c>
      <c r="R72" s="29">
        <v>0</v>
      </c>
      <c r="S72" s="29">
        <f>SUM(S73:S78)</f>
        <v>17556.690000000002</v>
      </c>
      <c r="T72" s="29">
        <v>0</v>
      </c>
      <c r="U72" s="29">
        <v>87344.156999999992</v>
      </c>
      <c r="V72" s="29">
        <v>22216.979999999996</v>
      </c>
      <c r="W72" s="29">
        <v>0</v>
      </c>
      <c r="X72" s="29">
        <v>0</v>
      </c>
      <c r="Y72" s="29">
        <v>0</v>
      </c>
      <c r="Z72" s="29">
        <v>307214.27</v>
      </c>
      <c r="AA72" s="29">
        <v>26688.579999999998</v>
      </c>
      <c r="AB72" s="29">
        <v>4831.8</v>
      </c>
      <c r="AC72" s="29">
        <v>0</v>
      </c>
      <c r="AD72" s="29">
        <v>23656.7</v>
      </c>
      <c r="AE72" s="29">
        <v>0</v>
      </c>
      <c r="AF72" s="29">
        <v>0</v>
      </c>
      <c r="AG72" s="29">
        <v>650</v>
      </c>
      <c r="AH72" s="29">
        <v>1384.19</v>
      </c>
      <c r="AI72" s="29">
        <v>102780.717</v>
      </c>
      <c r="AJ72" s="29">
        <f>SUM(AJ73:AJ78)</f>
        <v>576767.39399999997</v>
      </c>
      <c r="AK72" s="29">
        <f t="shared" ref="AK72" si="52">SUM(AK73:AK78)</f>
        <v>2836469.5199000002</v>
      </c>
      <c r="AN72" s="27">
        <f t="shared" ref="AN72:AN78" si="53">F72</f>
        <v>2190193.4799000002</v>
      </c>
      <c r="AO72" s="27">
        <f t="shared" ref="AO72:AO78" si="54">K72</f>
        <v>51951.956000000006</v>
      </c>
      <c r="AP72" s="27">
        <f t="shared" ref="AP72:AP78" si="55">S72</f>
        <v>17556.690000000002</v>
      </c>
      <c r="AQ72" s="27">
        <f t="shared" si="51"/>
        <v>576767.39399999997</v>
      </c>
      <c r="AS72" s="27">
        <f t="shared" ref="AS72" si="56">SUM(AS73:AS78)</f>
        <v>2836469.5199000002</v>
      </c>
    </row>
    <row r="73" spans="1:45" x14ac:dyDescent="0.2">
      <c r="A73" s="10" t="s">
        <v>19</v>
      </c>
      <c r="B73" s="6"/>
      <c r="C73" s="7"/>
      <c r="D73" s="29">
        <v>56642.96</v>
      </c>
      <c r="E73" s="29">
        <v>298457.41490000003</v>
      </c>
      <c r="F73" s="29">
        <f t="shared" ref="F73:F78" si="57">SUM(D73:E73)</f>
        <v>355100.37490000005</v>
      </c>
      <c r="G73" s="29">
        <v>0</v>
      </c>
      <c r="H73" s="29">
        <v>3304.645</v>
      </c>
      <c r="I73" s="29">
        <v>1622.4599999999998</v>
      </c>
      <c r="J73" s="29">
        <v>41727.075000000004</v>
      </c>
      <c r="K73" s="29">
        <f t="shared" ref="K73:K78" si="58">SUM(G73:J73)</f>
        <v>46654.180000000008</v>
      </c>
      <c r="L73" s="29">
        <v>0</v>
      </c>
      <c r="M73" s="29">
        <v>6744.590000000002</v>
      </c>
      <c r="N73" s="29">
        <v>0</v>
      </c>
      <c r="O73" s="29">
        <v>3</v>
      </c>
      <c r="P73" s="29">
        <v>0</v>
      </c>
      <c r="Q73" s="29">
        <v>0</v>
      </c>
      <c r="R73" s="29">
        <v>0</v>
      </c>
      <c r="S73" s="29">
        <f t="shared" ref="S73:S78" si="59">SUM(L73:R73)</f>
        <v>6747.590000000002</v>
      </c>
      <c r="T73" s="29">
        <v>0</v>
      </c>
      <c r="U73" s="29">
        <v>0</v>
      </c>
      <c r="V73" s="29">
        <v>137.26</v>
      </c>
      <c r="W73" s="29">
        <v>0</v>
      </c>
      <c r="X73" s="29">
        <v>0</v>
      </c>
      <c r="Y73" s="29">
        <v>0</v>
      </c>
      <c r="Z73" s="29">
        <v>307214.27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1384.19</v>
      </c>
      <c r="AI73" s="29">
        <v>0</v>
      </c>
      <c r="AJ73" s="29">
        <f t="shared" ref="AJ73:AJ78" si="60">SUM(T73:AI73)</f>
        <v>308735.72000000003</v>
      </c>
      <c r="AK73" s="29">
        <f t="shared" ref="AK73:AK78" si="61">F73+K73+S73+AJ73</f>
        <v>717237.86490000016</v>
      </c>
      <c r="AN73" s="27">
        <f t="shared" si="53"/>
        <v>355100.37490000005</v>
      </c>
      <c r="AO73" s="27">
        <f t="shared" si="54"/>
        <v>46654.180000000008</v>
      </c>
      <c r="AP73" s="27">
        <f t="shared" si="55"/>
        <v>6747.590000000002</v>
      </c>
      <c r="AQ73" s="27">
        <f t="shared" si="51"/>
        <v>308735.72000000003</v>
      </c>
      <c r="AS73" s="27">
        <f>SUM(AN73:AR73)</f>
        <v>717237.86490000016</v>
      </c>
    </row>
    <row r="74" spans="1:45" x14ac:dyDescent="0.2">
      <c r="A74" s="10" t="s">
        <v>20</v>
      </c>
      <c r="B74" s="6"/>
      <c r="C74" s="7"/>
      <c r="D74" s="29">
        <v>426322.14500000002</v>
      </c>
      <c r="E74" s="29">
        <v>0</v>
      </c>
      <c r="F74" s="29">
        <f t="shared" si="57"/>
        <v>426322.14500000002</v>
      </c>
      <c r="G74" s="29">
        <v>5000.1759999999995</v>
      </c>
      <c r="H74" s="29">
        <v>0</v>
      </c>
      <c r="I74" s="29">
        <v>0</v>
      </c>
      <c r="J74" s="29">
        <v>0</v>
      </c>
      <c r="K74" s="29">
        <f t="shared" si="58"/>
        <v>5000.1759999999995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f t="shared" si="59"/>
        <v>0</v>
      </c>
      <c r="T74" s="29">
        <v>0</v>
      </c>
      <c r="U74" s="29">
        <v>81880.316999999995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4831.8</v>
      </c>
      <c r="AC74" s="29">
        <v>0</v>
      </c>
      <c r="AD74" s="29">
        <v>0</v>
      </c>
      <c r="AE74" s="29">
        <v>0</v>
      </c>
      <c r="AF74" s="29">
        <v>0</v>
      </c>
      <c r="AG74" s="29">
        <v>650</v>
      </c>
      <c r="AH74" s="29">
        <v>0</v>
      </c>
      <c r="AI74" s="29">
        <v>64960.458000000006</v>
      </c>
      <c r="AJ74" s="29">
        <f t="shared" si="60"/>
        <v>152322.57500000001</v>
      </c>
      <c r="AK74" s="29">
        <f t="shared" si="61"/>
        <v>583644.89599999995</v>
      </c>
      <c r="AN74" s="27">
        <f t="shared" si="53"/>
        <v>426322.14500000002</v>
      </c>
      <c r="AO74" s="27">
        <f t="shared" si="54"/>
        <v>5000.1759999999995</v>
      </c>
      <c r="AP74" s="27">
        <f t="shared" si="55"/>
        <v>0</v>
      </c>
      <c r="AQ74" s="27">
        <f t="shared" si="51"/>
        <v>152322.57500000001</v>
      </c>
      <c r="AS74" s="27">
        <f t="shared" ref="AS74:AS78" si="62">SUM(AN74:AR74)</f>
        <v>583644.89599999995</v>
      </c>
    </row>
    <row r="75" spans="1:45" x14ac:dyDescent="0.2">
      <c r="A75" s="10" t="s">
        <v>21</v>
      </c>
      <c r="B75" s="6"/>
      <c r="C75" s="7"/>
      <c r="D75" s="29">
        <v>11945.96</v>
      </c>
      <c r="E75" s="29">
        <v>0</v>
      </c>
      <c r="F75" s="29">
        <f t="shared" si="57"/>
        <v>11945.96</v>
      </c>
      <c r="G75" s="29">
        <v>0</v>
      </c>
      <c r="H75" s="29">
        <v>0</v>
      </c>
      <c r="I75" s="29">
        <v>0</v>
      </c>
      <c r="J75" s="29">
        <v>0</v>
      </c>
      <c r="K75" s="29">
        <f t="shared" si="58"/>
        <v>0</v>
      </c>
      <c r="L75" s="29">
        <v>0</v>
      </c>
      <c r="M75" s="29">
        <v>0</v>
      </c>
      <c r="N75" s="29">
        <v>0</v>
      </c>
      <c r="O75" s="29">
        <v>0</v>
      </c>
      <c r="P75" s="29">
        <v>8304.1</v>
      </c>
      <c r="Q75" s="29">
        <v>2505</v>
      </c>
      <c r="R75" s="29">
        <v>0</v>
      </c>
      <c r="S75" s="29">
        <f t="shared" si="59"/>
        <v>10809.1</v>
      </c>
      <c r="T75" s="29">
        <v>0</v>
      </c>
      <c r="U75" s="29">
        <v>5463.84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26688.579999999998</v>
      </c>
      <c r="AB75" s="29">
        <v>0</v>
      </c>
      <c r="AC75" s="29">
        <v>0</v>
      </c>
      <c r="AD75" s="29">
        <v>23656.7</v>
      </c>
      <c r="AE75" s="29">
        <v>0</v>
      </c>
      <c r="AF75" s="29">
        <v>0</v>
      </c>
      <c r="AG75" s="29">
        <v>0</v>
      </c>
      <c r="AH75" s="29">
        <v>0</v>
      </c>
      <c r="AI75" s="29">
        <v>37820.258999999998</v>
      </c>
      <c r="AJ75" s="29">
        <f t="shared" si="60"/>
        <v>93629.378999999986</v>
      </c>
      <c r="AK75" s="29">
        <f t="shared" si="61"/>
        <v>116384.43899999998</v>
      </c>
      <c r="AN75" s="27">
        <f t="shared" si="53"/>
        <v>11945.96</v>
      </c>
      <c r="AO75" s="27">
        <f t="shared" si="54"/>
        <v>0</v>
      </c>
      <c r="AP75" s="27">
        <f t="shared" si="55"/>
        <v>10809.1</v>
      </c>
      <c r="AQ75" s="27">
        <f t="shared" si="51"/>
        <v>93629.378999999986</v>
      </c>
      <c r="AS75" s="27">
        <f t="shared" si="62"/>
        <v>116384.43899999998</v>
      </c>
    </row>
    <row r="76" spans="1:45" x14ac:dyDescent="0.2">
      <c r="A76" s="10" t="s">
        <v>26</v>
      </c>
      <c r="B76" s="6"/>
      <c r="C76" s="7"/>
      <c r="D76" s="29">
        <v>806317</v>
      </c>
      <c r="E76" s="29">
        <v>590508</v>
      </c>
      <c r="F76" s="29">
        <f t="shared" si="57"/>
        <v>1396825</v>
      </c>
      <c r="G76" s="29">
        <v>0</v>
      </c>
      <c r="H76" s="29">
        <v>297.60000000000002</v>
      </c>
      <c r="I76" s="29">
        <v>0</v>
      </c>
      <c r="J76" s="29">
        <v>0</v>
      </c>
      <c r="K76" s="29">
        <f t="shared" si="58"/>
        <v>297.60000000000002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f t="shared" si="59"/>
        <v>0</v>
      </c>
      <c r="T76" s="29">
        <v>0</v>
      </c>
      <c r="U76" s="29">
        <v>0</v>
      </c>
      <c r="V76" s="29">
        <v>22079.719999999998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f t="shared" si="60"/>
        <v>22079.719999999998</v>
      </c>
      <c r="AK76" s="29">
        <f t="shared" si="61"/>
        <v>1419202.32</v>
      </c>
      <c r="AN76" s="27">
        <f t="shared" si="53"/>
        <v>1396825</v>
      </c>
      <c r="AO76" s="27">
        <f t="shared" si="54"/>
        <v>297.60000000000002</v>
      </c>
      <c r="AP76" s="27">
        <f t="shared" si="55"/>
        <v>0</v>
      </c>
      <c r="AQ76" s="27">
        <f t="shared" si="51"/>
        <v>22079.719999999998</v>
      </c>
      <c r="AS76" s="27">
        <f t="shared" si="62"/>
        <v>1419202.32</v>
      </c>
    </row>
    <row r="77" spans="1:45" x14ac:dyDescent="0.2">
      <c r="A77" s="10" t="s">
        <v>23</v>
      </c>
      <c r="B77" s="6"/>
      <c r="C77" s="7"/>
      <c r="D77" s="29">
        <v>0</v>
      </c>
      <c r="E77" s="29">
        <v>0</v>
      </c>
      <c r="F77" s="29">
        <f t="shared" si="57"/>
        <v>0</v>
      </c>
      <c r="G77" s="29">
        <v>0</v>
      </c>
      <c r="H77" s="29">
        <v>0</v>
      </c>
      <c r="I77" s="29">
        <v>0</v>
      </c>
      <c r="J77" s="29">
        <v>0</v>
      </c>
      <c r="K77" s="29">
        <f t="shared" si="58"/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f t="shared" si="59"/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f t="shared" si="60"/>
        <v>0</v>
      </c>
      <c r="AK77" s="29">
        <f t="shared" si="61"/>
        <v>0</v>
      </c>
      <c r="AN77" s="27">
        <f t="shared" si="53"/>
        <v>0</v>
      </c>
      <c r="AO77" s="27">
        <f t="shared" si="54"/>
        <v>0</v>
      </c>
      <c r="AP77" s="27">
        <f t="shared" si="55"/>
        <v>0</v>
      </c>
      <c r="AQ77" s="27">
        <f t="shared" si="51"/>
        <v>0</v>
      </c>
      <c r="AS77" s="27">
        <f t="shared" si="62"/>
        <v>0</v>
      </c>
    </row>
    <row r="78" spans="1:45" x14ac:dyDescent="0.2">
      <c r="A78" s="10" t="s">
        <v>27</v>
      </c>
      <c r="B78" s="6"/>
      <c r="C78" s="7"/>
      <c r="D78" s="29">
        <v>0</v>
      </c>
      <c r="E78" s="29">
        <v>0</v>
      </c>
      <c r="F78" s="29">
        <f t="shared" si="57"/>
        <v>0</v>
      </c>
      <c r="G78" s="29">
        <v>0</v>
      </c>
      <c r="H78" s="29">
        <v>0</v>
      </c>
      <c r="I78" s="29">
        <v>0</v>
      </c>
      <c r="J78" s="29">
        <v>0</v>
      </c>
      <c r="K78" s="29">
        <f t="shared" si="58"/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f t="shared" si="59"/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f t="shared" si="60"/>
        <v>0</v>
      </c>
      <c r="AK78" s="29">
        <f t="shared" si="61"/>
        <v>0</v>
      </c>
      <c r="AN78" s="27">
        <f t="shared" si="53"/>
        <v>0</v>
      </c>
      <c r="AO78" s="27">
        <f t="shared" si="54"/>
        <v>0</v>
      </c>
      <c r="AP78" s="27">
        <f t="shared" si="55"/>
        <v>0</v>
      </c>
      <c r="AQ78" s="27">
        <f t="shared" si="51"/>
        <v>0</v>
      </c>
      <c r="AS78" s="27">
        <f t="shared" si="62"/>
        <v>0</v>
      </c>
    </row>
    <row r="79" spans="1:45" x14ac:dyDescent="0.2">
      <c r="A79" s="10"/>
      <c r="B79" s="6"/>
      <c r="C79" s="7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</row>
    <row r="80" spans="1:45" ht="15.75" x14ac:dyDescent="0.25">
      <c r="A80" s="19" t="s">
        <v>28</v>
      </c>
      <c r="B80" s="20"/>
      <c r="C80" s="21"/>
      <c r="D80" s="29">
        <v>1446529.2179999999</v>
      </c>
      <c r="E80" s="29">
        <v>0</v>
      </c>
      <c r="F80" s="29">
        <f>+F82+F90</f>
        <v>1446529.2179999999</v>
      </c>
      <c r="G80" s="29">
        <v>0</v>
      </c>
      <c r="H80" s="29">
        <v>0</v>
      </c>
      <c r="I80" s="29">
        <v>0</v>
      </c>
      <c r="J80" s="29">
        <v>4000</v>
      </c>
      <c r="K80" s="29">
        <f>+K82+K90</f>
        <v>4000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7500</v>
      </c>
      <c r="R80" s="29">
        <v>0</v>
      </c>
      <c r="S80" s="29">
        <f>+S82+S90</f>
        <v>7500</v>
      </c>
      <c r="T80" s="29">
        <v>46494.869999999995</v>
      </c>
      <c r="U80" s="29">
        <v>61902.38900000001</v>
      </c>
      <c r="V80" s="29">
        <v>0</v>
      </c>
      <c r="W80" s="29">
        <v>22078.892</v>
      </c>
      <c r="X80" s="29">
        <v>15592.057000000001</v>
      </c>
      <c r="Y80" s="29">
        <v>0</v>
      </c>
      <c r="Z80" s="29">
        <v>218530.24</v>
      </c>
      <c r="AA80" s="29">
        <v>395851</v>
      </c>
      <c r="AB80" s="29">
        <v>214698.717</v>
      </c>
      <c r="AC80" s="29">
        <v>0</v>
      </c>
      <c r="AD80" s="29">
        <v>0</v>
      </c>
      <c r="AE80" s="29">
        <v>12356.846000000001</v>
      </c>
      <c r="AF80" s="29">
        <v>14840.211000000001</v>
      </c>
      <c r="AG80" s="29">
        <v>16491.188000000002</v>
      </c>
      <c r="AH80" s="29">
        <v>0</v>
      </c>
      <c r="AI80" s="29">
        <v>56659.495000000003</v>
      </c>
      <c r="AJ80" s="29">
        <f>+AJ82+AJ90</f>
        <v>1075495.905</v>
      </c>
      <c r="AK80" s="29">
        <f t="shared" ref="AK80" si="63">+AK82+AK90</f>
        <v>2533525.1230000001</v>
      </c>
      <c r="AN80" s="27">
        <f>F80</f>
        <v>1446529.2179999999</v>
      </c>
      <c r="AO80" s="27">
        <f>K80</f>
        <v>4000</v>
      </c>
      <c r="AP80" s="27">
        <f>S80</f>
        <v>7500</v>
      </c>
      <c r="AQ80" s="27">
        <f t="shared" si="51"/>
        <v>1075495.905</v>
      </c>
      <c r="AS80" s="27">
        <f t="shared" ref="AS80" si="64">+AS82+AS90</f>
        <v>2533525.1230000001</v>
      </c>
    </row>
    <row r="81" spans="1:45" x14ac:dyDescent="0.2">
      <c r="A81" s="8"/>
      <c r="B81" s="9"/>
      <c r="C81" s="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</row>
    <row r="82" spans="1:45" ht="15.75" x14ac:dyDescent="0.25">
      <c r="A82" s="19" t="s">
        <v>29</v>
      </c>
      <c r="B82" s="20"/>
      <c r="C82" s="21"/>
      <c r="D82" s="29">
        <v>1446525.4179999998</v>
      </c>
      <c r="E82" s="29">
        <v>0</v>
      </c>
      <c r="F82" s="29">
        <f>SUM(F83:F88)</f>
        <v>1446525.4179999998</v>
      </c>
      <c r="G82" s="29">
        <v>0</v>
      </c>
      <c r="H82" s="29">
        <v>0</v>
      </c>
      <c r="I82" s="29">
        <v>0</v>
      </c>
      <c r="J82" s="29">
        <v>4000</v>
      </c>
      <c r="K82" s="29">
        <f>SUM(K83:K88)</f>
        <v>4000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f>SUM(S83:S88)</f>
        <v>0</v>
      </c>
      <c r="T82" s="29">
        <v>46494.869999999995</v>
      </c>
      <c r="U82" s="29">
        <v>58602.553000000007</v>
      </c>
      <c r="V82" s="29">
        <v>0</v>
      </c>
      <c r="W82" s="29">
        <v>22078.892</v>
      </c>
      <c r="X82" s="29">
        <v>15592.057000000001</v>
      </c>
      <c r="Y82" s="29">
        <v>0</v>
      </c>
      <c r="Z82" s="29">
        <v>217370</v>
      </c>
      <c r="AA82" s="29">
        <v>395851</v>
      </c>
      <c r="AB82" s="29">
        <v>131708.717</v>
      </c>
      <c r="AC82" s="29">
        <v>0</v>
      </c>
      <c r="AD82" s="29">
        <v>0</v>
      </c>
      <c r="AE82" s="29">
        <v>12356.846000000001</v>
      </c>
      <c r="AF82" s="29">
        <v>14840.211000000001</v>
      </c>
      <c r="AG82" s="29">
        <v>16491.188000000002</v>
      </c>
      <c r="AH82" s="29">
        <v>0</v>
      </c>
      <c r="AI82" s="29">
        <v>4546.4950000000008</v>
      </c>
      <c r="AJ82" s="29">
        <f>SUM(AJ83:AJ88)</f>
        <v>935932.82900000003</v>
      </c>
      <c r="AK82" s="29">
        <f t="shared" ref="AK82" si="65">SUM(AK83:AK88)</f>
        <v>2386458.247</v>
      </c>
      <c r="AN82" s="27">
        <f t="shared" ref="AN82:AN88" si="66">F82</f>
        <v>1446525.4179999998</v>
      </c>
      <c r="AO82" s="27">
        <f t="shared" ref="AO82:AO88" si="67">K82</f>
        <v>4000</v>
      </c>
      <c r="AP82" s="27">
        <f t="shared" ref="AP82:AP88" si="68">S82</f>
        <v>0</v>
      </c>
      <c r="AQ82" s="27">
        <f t="shared" si="51"/>
        <v>935932.82900000003</v>
      </c>
      <c r="AS82" s="27">
        <f t="shared" ref="AS82" si="69">SUM(AS83:AS88)</f>
        <v>2386458.247</v>
      </c>
    </row>
    <row r="83" spans="1:45" x14ac:dyDescent="0.2">
      <c r="A83" s="10" t="s">
        <v>19</v>
      </c>
      <c r="B83" s="6"/>
      <c r="C83" s="7"/>
      <c r="D83" s="29">
        <v>678138.64999999991</v>
      </c>
      <c r="E83" s="29">
        <v>0</v>
      </c>
      <c r="F83" s="29">
        <f t="shared" ref="F83:F88" si="70">SUM(D83:E83)</f>
        <v>678138.64999999991</v>
      </c>
      <c r="G83" s="29">
        <v>0</v>
      </c>
      <c r="H83" s="29">
        <v>0</v>
      </c>
      <c r="I83" s="29">
        <v>0</v>
      </c>
      <c r="J83" s="29">
        <v>4000</v>
      </c>
      <c r="K83" s="29">
        <f t="shared" ref="K83:K88" si="71">SUM(G83:J83)</f>
        <v>4000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f t="shared" ref="S83:S88" si="72">SUM(L83:R83)</f>
        <v>0</v>
      </c>
      <c r="T83" s="29">
        <v>0</v>
      </c>
      <c r="U83" s="29">
        <v>0</v>
      </c>
      <c r="V83" s="29">
        <v>0</v>
      </c>
      <c r="W83" s="29">
        <v>16618.045999999998</v>
      </c>
      <c r="X83" s="29">
        <v>0</v>
      </c>
      <c r="Y83" s="29">
        <v>0</v>
      </c>
      <c r="Z83" s="29">
        <v>65570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f t="shared" ref="AJ83:AJ88" si="73">SUM(T83:AI83)</f>
        <v>82188.046000000002</v>
      </c>
      <c r="AK83" s="29">
        <f t="shared" ref="AK83:AK88" si="74">F83+K83+S83+AJ83</f>
        <v>764326.69599999988</v>
      </c>
      <c r="AN83" s="27">
        <f t="shared" si="66"/>
        <v>678138.64999999991</v>
      </c>
      <c r="AO83" s="27">
        <f t="shared" si="67"/>
        <v>4000</v>
      </c>
      <c r="AP83" s="27">
        <f t="shared" si="68"/>
        <v>0</v>
      </c>
      <c r="AQ83" s="27">
        <f t="shared" si="51"/>
        <v>82188.046000000002</v>
      </c>
      <c r="AS83" s="27">
        <f>SUM(AN83:AR83)</f>
        <v>764326.69599999988</v>
      </c>
    </row>
    <row r="84" spans="1:45" x14ac:dyDescent="0.2">
      <c r="A84" s="10" t="s">
        <v>20</v>
      </c>
      <c r="B84" s="6"/>
      <c r="C84" s="7"/>
      <c r="D84" s="29">
        <v>581084.36800000002</v>
      </c>
      <c r="E84" s="29">
        <v>0</v>
      </c>
      <c r="F84" s="29">
        <f t="shared" si="70"/>
        <v>581084.36800000002</v>
      </c>
      <c r="G84" s="29">
        <v>0</v>
      </c>
      <c r="H84" s="29">
        <v>0</v>
      </c>
      <c r="I84" s="29">
        <v>0</v>
      </c>
      <c r="J84" s="29">
        <v>0</v>
      </c>
      <c r="K84" s="29">
        <f t="shared" si="71"/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f t="shared" si="72"/>
        <v>0</v>
      </c>
      <c r="T84" s="29">
        <v>46494.869999999995</v>
      </c>
      <c r="U84" s="29">
        <v>29048.583000000006</v>
      </c>
      <c r="V84" s="29">
        <v>0</v>
      </c>
      <c r="W84" s="29">
        <v>0</v>
      </c>
      <c r="X84" s="29">
        <v>15592.057000000001</v>
      </c>
      <c r="Y84" s="29">
        <v>0</v>
      </c>
      <c r="Z84" s="29">
        <v>0</v>
      </c>
      <c r="AA84" s="29">
        <v>0</v>
      </c>
      <c r="AB84" s="29">
        <v>131708.717</v>
      </c>
      <c r="AC84" s="29">
        <v>0</v>
      </c>
      <c r="AD84" s="29">
        <v>0</v>
      </c>
      <c r="AE84" s="29">
        <v>12356.846000000001</v>
      </c>
      <c r="AF84" s="29">
        <v>14840.211000000001</v>
      </c>
      <c r="AG84" s="29">
        <v>16491.188000000002</v>
      </c>
      <c r="AH84" s="29">
        <v>0</v>
      </c>
      <c r="AI84" s="29">
        <v>4546.4950000000008</v>
      </c>
      <c r="AJ84" s="29">
        <f t="shared" si="73"/>
        <v>271078.967</v>
      </c>
      <c r="AK84" s="29">
        <f t="shared" si="74"/>
        <v>852163.33499999996</v>
      </c>
      <c r="AN84" s="27">
        <f t="shared" si="66"/>
        <v>581084.36800000002</v>
      </c>
      <c r="AO84" s="27">
        <f t="shared" si="67"/>
        <v>0</v>
      </c>
      <c r="AP84" s="27">
        <f t="shared" si="68"/>
        <v>0</v>
      </c>
      <c r="AQ84" s="27">
        <f t="shared" si="51"/>
        <v>271078.967</v>
      </c>
      <c r="AS84" s="27">
        <f t="shared" ref="AS84:AS88" si="75">SUM(AN84:AR84)</f>
        <v>852163.33499999996</v>
      </c>
    </row>
    <row r="85" spans="1:45" x14ac:dyDescent="0.2">
      <c r="A85" s="22" t="s">
        <v>21</v>
      </c>
      <c r="B85" s="23"/>
      <c r="C85" s="24"/>
      <c r="D85" s="29">
        <v>187302.39999999999</v>
      </c>
      <c r="E85" s="29">
        <v>0</v>
      </c>
      <c r="F85" s="29">
        <f t="shared" si="70"/>
        <v>187302.39999999999</v>
      </c>
      <c r="G85" s="29">
        <v>0</v>
      </c>
      <c r="H85" s="29">
        <v>0</v>
      </c>
      <c r="I85" s="29">
        <v>0</v>
      </c>
      <c r="J85" s="29">
        <v>0</v>
      </c>
      <c r="K85" s="29">
        <f t="shared" si="71"/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f t="shared" si="72"/>
        <v>0</v>
      </c>
      <c r="T85" s="29">
        <v>0</v>
      </c>
      <c r="U85" s="29">
        <v>29553.97</v>
      </c>
      <c r="V85" s="29">
        <v>0</v>
      </c>
      <c r="W85" s="29">
        <v>5460.8459999999995</v>
      </c>
      <c r="X85" s="29">
        <v>0</v>
      </c>
      <c r="Y85" s="29">
        <v>0</v>
      </c>
      <c r="Z85" s="29">
        <v>151800</v>
      </c>
      <c r="AA85" s="29">
        <v>395851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f t="shared" si="73"/>
        <v>582665.81599999999</v>
      </c>
      <c r="AK85" s="29">
        <f t="shared" si="74"/>
        <v>769968.21600000001</v>
      </c>
      <c r="AN85" s="27">
        <f t="shared" si="66"/>
        <v>187302.39999999999</v>
      </c>
      <c r="AO85" s="27">
        <f t="shared" si="67"/>
        <v>0</v>
      </c>
      <c r="AP85" s="27">
        <f t="shared" si="68"/>
        <v>0</v>
      </c>
      <c r="AQ85" s="27">
        <f t="shared" si="51"/>
        <v>582665.81599999999</v>
      </c>
      <c r="AS85" s="27">
        <f t="shared" si="75"/>
        <v>769968.21600000001</v>
      </c>
    </row>
    <row r="86" spans="1:45" x14ac:dyDescent="0.2">
      <c r="A86" s="10" t="s">
        <v>26</v>
      </c>
      <c r="B86" s="6"/>
      <c r="C86" s="7"/>
      <c r="D86" s="29">
        <v>0</v>
      </c>
      <c r="E86" s="29">
        <v>0</v>
      </c>
      <c r="F86" s="29">
        <f t="shared" si="70"/>
        <v>0</v>
      </c>
      <c r="G86" s="29">
        <v>0</v>
      </c>
      <c r="H86" s="29">
        <v>0</v>
      </c>
      <c r="I86" s="29">
        <v>0</v>
      </c>
      <c r="J86" s="29">
        <v>0</v>
      </c>
      <c r="K86" s="29">
        <f t="shared" si="71"/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f t="shared" si="72"/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f t="shared" si="73"/>
        <v>0</v>
      </c>
      <c r="AK86" s="29">
        <f t="shared" si="74"/>
        <v>0</v>
      </c>
      <c r="AN86" s="27">
        <f t="shared" si="66"/>
        <v>0</v>
      </c>
      <c r="AO86" s="27">
        <f t="shared" si="67"/>
        <v>0</v>
      </c>
      <c r="AP86" s="27">
        <f t="shared" si="68"/>
        <v>0</v>
      </c>
      <c r="AQ86" s="27">
        <f t="shared" si="51"/>
        <v>0</v>
      </c>
      <c r="AS86" s="27">
        <f t="shared" si="75"/>
        <v>0</v>
      </c>
    </row>
    <row r="87" spans="1:45" x14ac:dyDescent="0.2">
      <c r="A87" s="10" t="s">
        <v>23</v>
      </c>
      <c r="B87" s="6"/>
      <c r="C87" s="7"/>
      <c r="D87" s="29">
        <v>0</v>
      </c>
      <c r="E87" s="29">
        <v>0</v>
      </c>
      <c r="F87" s="29">
        <f t="shared" si="70"/>
        <v>0</v>
      </c>
      <c r="G87" s="29">
        <v>0</v>
      </c>
      <c r="H87" s="29">
        <v>0</v>
      </c>
      <c r="I87" s="29">
        <v>0</v>
      </c>
      <c r="J87" s="29">
        <v>0</v>
      </c>
      <c r="K87" s="29">
        <f t="shared" si="71"/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f t="shared" si="72"/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f t="shared" si="73"/>
        <v>0</v>
      </c>
      <c r="AK87" s="29">
        <f t="shared" si="74"/>
        <v>0</v>
      </c>
      <c r="AN87" s="27">
        <f t="shared" si="66"/>
        <v>0</v>
      </c>
      <c r="AO87" s="27">
        <f t="shared" si="67"/>
        <v>0</v>
      </c>
      <c r="AP87" s="27">
        <f t="shared" si="68"/>
        <v>0</v>
      </c>
      <c r="AQ87" s="27">
        <f t="shared" si="51"/>
        <v>0</v>
      </c>
      <c r="AS87" s="27">
        <f t="shared" si="75"/>
        <v>0</v>
      </c>
    </row>
    <row r="88" spans="1:45" x14ac:dyDescent="0.2">
      <c r="A88" s="10" t="s">
        <v>24</v>
      </c>
      <c r="B88" s="6"/>
      <c r="C88" s="7"/>
      <c r="D88" s="29">
        <v>0</v>
      </c>
      <c r="E88" s="29">
        <v>0</v>
      </c>
      <c r="F88" s="29">
        <f t="shared" si="70"/>
        <v>0</v>
      </c>
      <c r="G88" s="29">
        <v>0</v>
      </c>
      <c r="H88" s="29">
        <v>0</v>
      </c>
      <c r="I88" s="29">
        <v>0</v>
      </c>
      <c r="J88" s="29">
        <v>0</v>
      </c>
      <c r="K88" s="29">
        <f t="shared" si="71"/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f t="shared" si="72"/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f t="shared" si="73"/>
        <v>0</v>
      </c>
      <c r="AK88" s="29">
        <f t="shared" si="74"/>
        <v>0</v>
      </c>
      <c r="AN88" s="27">
        <f t="shared" si="66"/>
        <v>0</v>
      </c>
      <c r="AO88" s="27">
        <f t="shared" si="67"/>
        <v>0</v>
      </c>
      <c r="AP88" s="27">
        <f t="shared" si="68"/>
        <v>0</v>
      </c>
      <c r="AQ88" s="27">
        <f t="shared" si="51"/>
        <v>0</v>
      </c>
      <c r="AS88" s="27">
        <f t="shared" si="75"/>
        <v>0</v>
      </c>
    </row>
    <row r="89" spans="1:45" x14ac:dyDescent="0.2">
      <c r="A89" s="8"/>
      <c r="B89" s="9"/>
      <c r="C89" s="7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</row>
    <row r="90" spans="1:45" ht="15.75" x14ac:dyDescent="0.25">
      <c r="A90" s="19" t="s">
        <v>30</v>
      </c>
      <c r="B90" s="20"/>
      <c r="C90" s="21"/>
      <c r="D90" s="29">
        <v>3.8</v>
      </c>
      <c r="E90" s="29">
        <v>0</v>
      </c>
      <c r="F90" s="29">
        <f>SUM(F91:F96)</f>
        <v>3.8</v>
      </c>
      <c r="G90" s="29">
        <v>0</v>
      </c>
      <c r="H90" s="29">
        <v>0</v>
      </c>
      <c r="I90" s="29">
        <v>0</v>
      </c>
      <c r="J90" s="29">
        <v>0</v>
      </c>
      <c r="K90" s="29">
        <f>SUM(K91:K96)</f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7500</v>
      </c>
      <c r="R90" s="29">
        <v>0</v>
      </c>
      <c r="S90" s="29">
        <f>SUM(S91:S96)</f>
        <v>7500</v>
      </c>
      <c r="T90" s="29">
        <v>0</v>
      </c>
      <c r="U90" s="29">
        <v>3299.8360000000002</v>
      </c>
      <c r="V90" s="29">
        <v>0</v>
      </c>
      <c r="W90" s="29">
        <v>0</v>
      </c>
      <c r="X90" s="29">
        <v>0</v>
      </c>
      <c r="Y90" s="29">
        <v>0</v>
      </c>
      <c r="Z90" s="29">
        <v>1160.24</v>
      </c>
      <c r="AA90" s="29">
        <v>0</v>
      </c>
      <c r="AB90" s="29">
        <v>82990</v>
      </c>
      <c r="AC90" s="29"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52113</v>
      </c>
      <c r="AJ90" s="29">
        <f>SUM(AJ91:AJ96)</f>
        <v>139563.076</v>
      </c>
      <c r="AK90" s="29">
        <f t="shared" ref="AK90" si="76">SUM(AK91:AK96)</f>
        <v>147066.87599999999</v>
      </c>
      <c r="AN90" s="27">
        <f t="shared" ref="AN90:AN96" si="77">F90</f>
        <v>3.8</v>
      </c>
      <c r="AO90" s="27">
        <f t="shared" ref="AO90:AO96" si="78">K90</f>
        <v>0</v>
      </c>
      <c r="AP90" s="27">
        <f t="shared" ref="AP90:AP96" si="79">S90</f>
        <v>7500</v>
      </c>
      <c r="AQ90" s="27">
        <f t="shared" si="51"/>
        <v>139563.076</v>
      </c>
      <c r="AS90" s="27">
        <f t="shared" ref="AS90" si="80">SUM(AS91:AS96)</f>
        <v>147066.87599999999</v>
      </c>
    </row>
    <row r="91" spans="1:45" x14ac:dyDescent="0.2">
      <c r="A91" s="10" t="s">
        <v>19</v>
      </c>
      <c r="B91" s="6"/>
      <c r="C91" s="7"/>
      <c r="D91" s="29">
        <v>3.8</v>
      </c>
      <c r="E91" s="29">
        <v>0</v>
      </c>
      <c r="F91" s="29">
        <f t="shared" ref="F91:F96" si="81">SUM(D91:E91)</f>
        <v>3.8</v>
      </c>
      <c r="G91" s="29">
        <v>0</v>
      </c>
      <c r="H91" s="29">
        <v>0</v>
      </c>
      <c r="I91" s="29">
        <v>0</v>
      </c>
      <c r="J91" s="29">
        <v>0</v>
      </c>
      <c r="K91" s="29">
        <f t="shared" ref="K91:K96" si="82">SUM(G91:J91)</f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f t="shared" ref="S91:S96" si="83">SUM(L91:R91)</f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1160.24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f t="shared" ref="AJ91:AJ96" si="84">SUM(T91:AI91)</f>
        <v>1160.24</v>
      </c>
      <c r="AK91" s="29">
        <f t="shared" ref="AK91:AK96" si="85">F91+K91+S91+AJ91</f>
        <v>1164.04</v>
      </c>
      <c r="AN91" s="27">
        <f t="shared" si="77"/>
        <v>3.8</v>
      </c>
      <c r="AO91" s="27">
        <f t="shared" si="78"/>
        <v>0</v>
      </c>
      <c r="AP91" s="27">
        <f t="shared" si="79"/>
        <v>0</v>
      </c>
      <c r="AQ91" s="27">
        <f t="shared" si="51"/>
        <v>1160.24</v>
      </c>
      <c r="AS91" s="27">
        <f>SUM(AN91:AR91)</f>
        <v>1164.04</v>
      </c>
    </row>
    <row r="92" spans="1:45" x14ac:dyDescent="0.2">
      <c r="A92" s="10" t="s">
        <v>31</v>
      </c>
      <c r="B92" s="6"/>
      <c r="C92" s="7"/>
      <c r="D92" s="29">
        <v>0</v>
      </c>
      <c r="E92" s="29">
        <v>0</v>
      </c>
      <c r="F92" s="29">
        <f t="shared" si="81"/>
        <v>0</v>
      </c>
      <c r="G92" s="29">
        <v>0</v>
      </c>
      <c r="H92" s="29">
        <v>0</v>
      </c>
      <c r="I92" s="29">
        <v>0</v>
      </c>
      <c r="J92" s="29">
        <v>0</v>
      </c>
      <c r="K92" s="29">
        <f t="shared" si="82"/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f t="shared" si="83"/>
        <v>0</v>
      </c>
      <c r="T92" s="29">
        <v>0</v>
      </c>
      <c r="U92" s="29">
        <v>3299.8360000000002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82990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42413</v>
      </c>
      <c r="AJ92" s="29">
        <f t="shared" si="84"/>
        <v>128702.836</v>
      </c>
      <c r="AK92" s="29">
        <f t="shared" si="85"/>
        <v>128702.836</v>
      </c>
      <c r="AN92" s="27">
        <f t="shared" si="77"/>
        <v>0</v>
      </c>
      <c r="AO92" s="27">
        <f t="shared" si="78"/>
        <v>0</v>
      </c>
      <c r="AP92" s="27">
        <f t="shared" si="79"/>
        <v>0</v>
      </c>
      <c r="AQ92" s="27">
        <f t="shared" si="51"/>
        <v>128702.836</v>
      </c>
      <c r="AS92" s="27">
        <f t="shared" ref="AS92:AS96" si="86">SUM(AN92:AR92)</f>
        <v>128702.836</v>
      </c>
    </row>
    <row r="93" spans="1:45" x14ac:dyDescent="0.2">
      <c r="A93" s="10" t="s">
        <v>21</v>
      </c>
      <c r="B93" s="6"/>
      <c r="C93" s="7"/>
      <c r="D93" s="29">
        <v>0</v>
      </c>
      <c r="E93" s="29">
        <v>0</v>
      </c>
      <c r="F93" s="29">
        <f t="shared" si="81"/>
        <v>0</v>
      </c>
      <c r="G93" s="29">
        <v>0</v>
      </c>
      <c r="H93" s="29">
        <v>0</v>
      </c>
      <c r="I93" s="29">
        <v>0</v>
      </c>
      <c r="J93" s="29">
        <v>0</v>
      </c>
      <c r="K93" s="29">
        <f t="shared" si="82"/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7500</v>
      </c>
      <c r="R93" s="29">
        <v>0</v>
      </c>
      <c r="S93" s="29">
        <f t="shared" si="83"/>
        <v>7500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29">
        <v>0</v>
      </c>
      <c r="AB93" s="29">
        <v>0</v>
      </c>
      <c r="AC93" s="29"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9700</v>
      </c>
      <c r="AJ93" s="29">
        <f t="shared" si="84"/>
        <v>9700</v>
      </c>
      <c r="AK93" s="29">
        <f t="shared" si="85"/>
        <v>17200</v>
      </c>
      <c r="AN93" s="27">
        <f t="shared" si="77"/>
        <v>0</v>
      </c>
      <c r="AO93" s="27">
        <f t="shared" si="78"/>
        <v>0</v>
      </c>
      <c r="AP93" s="27">
        <f t="shared" si="79"/>
        <v>7500</v>
      </c>
      <c r="AQ93" s="27">
        <f t="shared" si="51"/>
        <v>9700</v>
      </c>
      <c r="AS93" s="27">
        <f t="shared" si="86"/>
        <v>17200</v>
      </c>
    </row>
    <row r="94" spans="1:45" x14ac:dyDescent="0.2">
      <c r="A94" s="10" t="s">
        <v>26</v>
      </c>
      <c r="B94" s="6"/>
      <c r="C94" s="7"/>
      <c r="D94" s="29">
        <v>0</v>
      </c>
      <c r="E94" s="29">
        <v>0</v>
      </c>
      <c r="F94" s="29">
        <f t="shared" si="81"/>
        <v>0</v>
      </c>
      <c r="G94" s="29">
        <v>0</v>
      </c>
      <c r="H94" s="29">
        <v>0</v>
      </c>
      <c r="I94" s="29">
        <v>0</v>
      </c>
      <c r="J94" s="29">
        <v>0</v>
      </c>
      <c r="K94" s="29">
        <f t="shared" si="82"/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f t="shared" si="83"/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f t="shared" si="84"/>
        <v>0</v>
      </c>
      <c r="AK94" s="29">
        <f t="shared" si="85"/>
        <v>0</v>
      </c>
      <c r="AN94" s="27">
        <f t="shared" si="77"/>
        <v>0</v>
      </c>
      <c r="AO94" s="27">
        <f t="shared" si="78"/>
        <v>0</v>
      </c>
      <c r="AP94" s="27">
        <f t="shared" si="79"/>
        <v>0</v>
      </c>
      <c r="AQ94" s="27">
        <f t="shared" si="51"/>
        <v>0</v>
      </c>
      <c r="AS94" s="27">
        <f t="shared" si="86"/>
        <v>0</v>
      </c>
    </row>
    <row r="95" spans="1:45" x14ac:dyDescent="0.2">
      <c r="A95" s="10" t="s">
        <v>32</v>
      </c>
      <c r="B95" s="6"/>
      <c r="C95" s="7"/>
      <c r="D95" s="29">
        <v>0</v>
      </c>
      <c r="E95" s="29">
        <v>0</v>
      </c>
      <c r="F95" s="29">
        <f t="shared" si="81"/>
        <v>0</v>
      </c>
      <c r="G95" s="29">
        <v>0</v>
      </c>
      <c r="H95" s="29">
        <v>0</v>
      </c>
      <c r="I95" s="29">
        <v>0</v>
      </c>
      <c r="J95" s="29">
        <v>0</v>
      </c>
      <c r="K95" s="29">
        <f t="shared" si="82"/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f t="shared" si="83"/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f t="shared" si="84"/>
        <v>0</v>
      </c>
      <c r="AK95" s="29">
        <f t="shared" si="85"/>
        <v>0</v>
      </c>
      <c r="AN95" s="27">
        <f t="shared" si="77"/>
        <v>0</v>
      </c>
      <c r="AO95" s="27">
        <f t="shared" si="78"/>
        <v>0</v>
      </c>
      <c r="AP95" s="27">
        <f t="shared" si="79"/>
        <v>0</v>
      </c>
      <c r="AQ95" s="27">
        <f t="shared" si="51"/>
        <v>0</v>
      </c>
      <c r="AS95" s="27">
        <f t="shared" si="86"/>
        <v>0</v>
      </c>
    </row>
    <row r="96" spans="1:45" x14ac:dyDescent="0.2">
      <c r="A96" s="10" t="s">
        <v>24</v>
      </c>
      <c r="B96" s="6"/>
      <c r="C96" s="7"/>
      <c r="D96" s="29">
        <v>0</v>
      </c>
      <c r="E96" s="29">
        <v>0</v>
      </c>
      <c r="F96" s="29">
        <f t="shared" si="81"/>
        <v>0</v>
      </c>
      <c r="G96" s="29">
        <v>0</v>
      </c>
      <c r="H96" s="29">
        <v>0</v>
      </c>
      <c r="I96" s="29">
        <v>0</v>
      </c>
      <c r="J96" s="29">
        <v>0</v>
      </c>
      <c r="K96" s="29">
        <f t="shared" si="82"/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f t="shared" si="83"/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f t="shared" si="84"/>
        <v>0</v>
      </c>
      <c r="AK96" s="29">
        <f t="shared" si="85"/>
        <v>0</v>
      </c>
      <c r="AN96" s="27">
        <f t="shared" si="77"/>
        <v>0</v>
      </c>
      <c r="AO96" s="27">
        <f t="shared" si="78"/>
        <v>0</v>
      </c>
      <c r="AP96" s="27">
        <f t="shared" si="79"/>
        <v>0</v>
      </c>
      <c r="AQ96" s="27">
        <f t="shared" si="51"/>
        <v>0</v>
      </c>
      <c r="AS96" s="27">
        <f t="shared" si="86"/>
        <v>0</v>
      </c>
    </row>
    <row r="97" spans="1:45" x14ac:dyDescent="0.2">
      <c r="A97" s="8"/>
      <c r="B97" s="9"/>
      <c r="C97" s="7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</row>
    <row r="98" spans="1:45" ht="15.75" x14ac:dyDescent="0.25">
      <c r="A98" s="5" t="s">
        <v>33</v>
      </c>
      <c r="B98" s="17"/>
      <c r="C98" s="18"/>
      <c r="D98" s="29">
        <v>0</v>
      </c>
      <c r="E98" s="29">
        <v>920447</v>
      </c>
      <c r="F98" s="29">
        <f>+F99+F104</f>
        <v>920447</v>
      </c>
      <c r="G98" s="29">
        <v>0</v>
      </c>
      <c r="H98" s="29">
        <v>544860</v>
      </c>
      <c r="I98" s="29">
        <v>510059</v>
      </c>
      <c r="J98" s="29">
        <v>0</v>
      </c>
      <c r="K98" s="29">
        <f>+K99+K104</f>
        <v>1054919</v>
      </c>
      <c r="L98" s="29">
        <v>0</v>
      </c>
      <c r="M98" s="29">
        <v>61183</v>
      </c>
      <c r="N98" s="29">
        <v>0</v>
      </c>
      <c r="O98" s="29">
        <v>9832</v>
      </c>
      <c r="P98" s="29">
        <v>0</v>
      </c>
      <c r="Q98" s="29">
        <v>0</v>
      </c>
      <c r="R98" s="29">
        <v>0</v>
      </c>
      <c r="S98" s="29">
        <f>+S99+S104</f>
        <v>71015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29">
        <v>0</v>
      </c>
      <c r="AB98" s="29">
        <v>0</v>
      </c>
      <c r="AC98" s="29"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f>+AJ99+AJ104</f>
        <v>0</v>
      </c>
      <c r="AK98" s="29">
        <f>+AK99+AK104</f>
        <v>2046381</v>
      </c>
      <c r="AN98" s="27">
        <f>F98</f>
        <v>920447</v>
      </c>
      <c r="AO98" s="27">
        <f>K98</f>
        <v>1054919</v>
      </c>
      <c r="AP98" s="27">
        <f>S98</f>
        <v>71015</v>
      </c>
      <c r="AQ98" s="27">
        <f t="shared" si="51"/>
        <v>0</v>
      </c>
      <c r="AS98" s="27">
        <f>+AS99+AS104</f>
        <v>2046381</v>
      </c>
    </row>
    <row r="99" spans="1:45" ht="15.75" x14ac:dyDescent="0.25">
      <c r="A99" s="5" t="s">
        <v>34</v>
      </c>
      <c r="B99" s="17" t="s">
        <v>53</v>
      </c>
      <c r="C99" s="18"/>
      <c r="D99" s="29">
        <v>0</v>
      </c>
      <c r="E99" s="29">
        <v>463929</v>
      </c>
      <c r="F99" s="29">
        <f>SUM(F100:F102)</f>
        <v>463929</v>
      </c>
      <c r="G99" s="29">
        <v>0</v>
      </c>
      <c r="H99" s="29">
        <v>304477</v>
      </c>
      <c r="I99" s="29">
        <v>228309</v>
      </c>
      <c r="J99" s="29">
        <v>0</v>
      </c>
      <c r="K99" s="29">
        <f>SUM(K100:K102)</f>
        <v>532786</v>
      </c>
      <c r="L99" s="29">
        <v>0</v>
      </c>
      <c r="M99" s="29">
        <v>29456</v>
      </c>
      <c r="N99" s="29">
        <v>0</v>
      </c>
      <c r="O99" s="29">
        <v>5738</v>
      </c>
      <c r="P99" s="29">
        <v>0</v>
      </c>
      <c r="Q99" s="29">
        <v>0</v>
      </c>
      <c r="R99" s="29">
        <v>0</v>
      </c>
      <c r="S99" s="29">
        <f>SUM(S100:S102)</f>
        <v>35194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f>SUM(AJ100:AJ102)</f>
        <v>0</v>
      </c>
      <c r="AK99" s="29">
        <f t="shared" ref="AK99" si="87">SUM(AK100:AK102)</f>
        <v>1031909</v>
      </c>
      <c r="AN99" s="27">
        <f>F99</f>
        <v>463929</v>
      </c>
      <c r="AO99" s="27">
        <f>K99</f>
        <v>532786</v>
      </c>
      <c r="AP99" s="27">
        <f>S99</f>
        <v>35194</v>
      </c>
      <c r="AQ99" s="27">
        <f>AJ99</f>
        <v>0</v>
      </c>
      <c r="AS99" s="27">
        <f t="shared" ref="AS99" si="88">SUM(AS100:AS102)</f>
        <v>1031909</v>
      </c>
    </row>
    <row r="100" spans="1:45" x14ac:dyDescent="0.2">
      <c r="A100" s="10" t="s">
        <v>55</v>
      </c>
      <c r="B100" s="6"/>
      <c r="C100" s="7"/>
      <c r="D100" s="29">
        <v>0</v>
      </c>
      <c r="E100" s="29">
        <v>463929</v>
      </c>
      <c r="F100" s="29">
        <f t="shared" ref="F100:F102" si="89">SUM(D100:E100)</f>
        <v>463929</v>
      </c>
      <c r="G100" s="29">
        <v>0</v>
      </c>
      <c r="H100" s="29">
        <v>304477</v>
      </c>
      <c r="I100" s="29">
        <v>228309</v>
      </c>
      <c r="J100" s="29">
        <v>0</v>
      </c>
      <c r="K100" s="29">
        <f>SUM(G100:J100)</f>
        <v>532786</v>
      </c>
      <c r="L100" s="29">
        <v>0</v>
      </c>
      <c r="M100" s="29">
        <v>29456</v>
      </c>
      <c r="N100" s="29">
        <v>0</v>
      </c>
      <c r="O100" s="29">
        <v>5738</v>
      </c>
      <c r="P100" s="29">
        <v>0</v>
      </c>
      <c r="Q100" s="29">
        <v>0</v>
      </c>
      <c r="R100" s="29">
        <v>0</v>
      </c>
      <c r="S100" s="29">
        <f t="shared" ref="S100:S102" si="90">SUM(L100:R100)</f>
        <v>35194</v>
      </c>
      <c r="T100" s="29">
        <v>0</v>
      </c>
      <c r="U100" s="29">
        <v>0</v>
      </c>
      <c r="V100" s="29">
        <v>0</v>
      </c>
      <c r="W100" s="29">
        <v>0</v>
      </c>
      <c r="X100" s="29">
        <v>0</v>
      </c>
      <c r="Y100" s="29">
        <v>0</v>
      </c>
      <c r="Z100" s="29">
        <v>0</v>
      </c>
      <c r="AA100" s="29">
        <v>0</v>
      </c>
      <c r="AB100" s="29">
        <v>0</v>
      </c>
      <c r="AC100" s="29"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f>SUM(T100:AI100)</f>
        <v>0</v>
      </c>
      <c r="AK100" s="29">
        <f>F100+K100+S100+AJ100</f>
        <v>1031909</v>
      </c>
      <c r="AN100" s="27">
        <f>F100</f>
        <v>463929</v>
      </c>
      <c r="AO100" s="27">
        <f>K100</f>
        <v>532786</v>
      </c>
      <c r="AP100" s="27">
        <f>S100</f>
        <v>35194</v>
      </c>
      <c r="AQ100" s="27">
        <f t="shared" ref="AQ100:AQ107" si="91">AJ100</f>
        <v>0</v>
      </c>
      <c r="AS100" s="27">
        <f t="shared" ref="AS100:AS102" si="92">SUM(AN100:AR100)</f>
        <v>1031909</v>
      </c>
    </row>
    <row r="101" spans="1:45" x14ac:dyDescent="0.2">
      <c r="A101" s="22" t="s">
        <v>56</v>
      </c>
      <c r="B101" s="23"/>
      <c r="C101" s="24"/>
      <c r="D101" s="29">
        <v>0</v>
      </c>
      <c r="E101" s="29">
        <v>0</v>
      </c>
      <c r="F101" s="29">
        <f t="shared" si="89"/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f>SUM(G101:J101)</f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f t="shared" si="90"/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f>SUM(T101:AI101)</f>
        <v>0</v>
      </c>
      <c r="AK101" s="29">
        <f>F101+K101+S101+AJ101</f>
        <v>0</v>
      </c>
      <c r="AN101" s="27">
        <f>F101</f>
        <v>0</v>
      </c>
      <c r="AO101" s="27">
        <f>K101</f>
        <v>0</v>
      </c>
      <c r="AP101" s="27">
        <f>S101</f>
        <v>0</v>
      </c>
      <c r="AQ101" s="27">
        <f t="shared" si="91"/>
        <v>0</v>
      </c>
      <c r="AS101" s="27">
        <f t="shared" si="92"/>
        <v>0</v>
      </c>
    </row>
    <row r="102" spans="1:45" x14ac:dyDescent="0.2">
      <c r="A102" s="22" t="s">
        <v>35</v>
      </c>
      <c r="B102" s="23"/>
      <c r="C102" s="24"/>
      <c r="D102" s="29">
        <v>0</v>
      </c>
      <c r="E102" s="29">
        <v>0</v>
      </c>
      <c r="F102" s="29">
        <f t="shared" si="89"/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f>SUM(G102:J102)</f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f t="shared" si="90"/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29">
        <v>0</v>
      </c>
      <c r="AB102" s="29">
        <v>0</v>
      </c>
      <c r="AC102" s="29">
        <v>0</v>
      </c>
      <c r="AD102" s="29">
        <v>0</v>
      </c>
      <c r="AE102" s="29">
        <v>0</v>
      </c>
      <c r="AF102" s="29">
        <v>0</v>
      </c>
      <c r="AG102" s="29">
        <v>0</v>
      </c>
      <c r="AH102" s="29">
        <v>0</v>
      </c>
      <c r="AI102" s="29">
        <v>0</v>
      </c>
      <c r="AJ102" s="29">
        <f>SUM(T102:AI102)</f>
        <v>0</v>
      </c>
      <c r="AK102" s="29">
        <f>F102+K102+S102+AJ102</f>
        <v>0</v>
      </c>
      <c r="AN102" s="27">
        <f>F102</f>
        <v>0</v>
      </c>
      <c r="AO102" s="27">
        <f>K102</f>
        <v>0</v>
      </c>
      <c r="AP102" s="27">
        <f>S102</f>
        <v>0</v>
      </c>
      <c r="AQ102" s="27">
        <f t="shared" si="91"/>
        <v>0</v>
      </c>
      <c r="AS102" s="27">
        <f t="shared" si="92"/>
        <v>0</v>
      </c>
    </row>
    <row r="103" spans="1:45" ht="15.75" x14ac:dyDescent="0.25">
      <c r="A103" s="5"/>
      <c r="B103" s="17"/>
      <c r="C103" s="18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 t="s">
        <v>52</v>
      </c>
    </row>
    <row r="104" spans="1:45" ht="15.75" x14ac:dyDescent="0.25">
      <c r="A104" s="19" t="s">
        <v>36</v>
      </c>
      <c r="B104" s="20" t="s">
        <v>54</v>
      </c>
      <c r="C104" s="21"/>
      <c r="D104" s="29">
        <v>0</v>
      </c>
      <c r="E104" s="29">
        <v>456518</v>
      </c>
      <c r="F104" s="29">
        <f>SUM(F105:F107)</f>
        <v>456518</v>
      </c>
      <c r="G104" s="29">
        <v>0</v>
      </c>
      <c r="H104" s="29">
        <v>240383</v>
      </c>
      <c r="I104" s="29">
        <v>281750</v>
      </c>
      <c r="J104" s="29">
        <v>0</v>
      </c>
      <c r="K104" s="29">
        <f>SUM(K105:K107)</f>
        <v>522133</v>
      </c>
      <c r="L104" s="29">
        <v>0</v>
      </c>
      <c r="M104" s="29">
        <v>31727</v>
      </c>
      <c r="N104" s="29">
        <v>0</v>
      </c>
      <c r="O104" s="29">
        <v>4094</v>
      </c>
      <c r="P104" s="29">
        <v>0</v>
      </c>
      <c r="Q104" s="29">
        <v>0</v>
      </c>
      <c r="R104" s="29">
        <v>0</v>
      </c>
      <c r="S104" s="29">
        <f>SUM(S105:S107)</f>
        <v>35821</v>
      </c>
      <c r="T104" s="29">
        <v>0</v>
      </c>
      <c r="U104" s="29">
        <v>0</v>
      </c>
      <c r="V104" s="29">
        <v>0</v>
      </c>
      <c r="W104" s="29">
        <v>0</v>
      </c>
      <c r="X104" s="29">
        <v>0</v>
      </c>
      <c r="Y104" s="29">
        <v>0</v>
      </c>
      <c r="Z104" s="29">
        <v>0</v>
      </c>
      <c r="AA104" s="29">
        <v>0</v>
      </c>
      <c r="AB104" s="29">
        <v>0</v>
      </c>
      <c r="AC104" s="29">
        <v>0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0</v>
      </c>
      <c r="AJ104" s="29">
        <f>SUM(AJ105:AJ107)</f>
        <v>0</v>
      </c>
      <c r="AK104" s="29">
        <f t="shared" ref="AK104" si="93">SUM(AK105:AK107)</f>
        <v>1014472</v>
      </c>
      <c r="AN104" s="27">
        <f>F104</f>
        <v>456518</v>
      </c>
      <c r="AO104" s="27">
        <f>K104</f>
        <v>522133</v>
      </c>
      <c r="AP104" s="27">
        <f>S104</f>
        <v>35821</v>
      </c>
      <c r="AQ104" s="27">
        <f t="shared" si="91"/>
        <v>0</v>
      </c>
      <c r="AS104" s="27">
        <f t="shared" ref="AS104" si="94">SUM(AS105:AS107)</f>
        <v>1014472</v>
      </c>
    </row>
    <row r="105" spans="1:45" x14ac:dyDescent="0.2">
      <c r="A105" s="10" t="s">
        <v>55</v>
      </c>
      <c r="B105" s="6"/>
      <c r="C105" s="7"/>
      <c r="D105" s="29">
        <v>0</v>
      </c>
      <c r="E105" s="29">
        <v>456518</v>
      </c>
      <c r="F105" s="29">
        <f t="shared" ref="F105:F107" si="95">SUM(D105:E105)</f>
        <v>456518</v>
      </c>
      <c r="G105" s="29">
        <v>0</v>
      </c>
      <c r="H105" s="29">
        <v>240383</v>
      </c>
      <c r="I105" s="29">
        <v>281750</v>
      </c>
      <c r="J105" s="29">
        <v>0</v>
      </c>
      <c r="K105" s="29">
        <f>SUM(G105:J105)</f>
        <v>522133</v>
      </c>
      <c r="L105" s="29">
        <v>0</v>
      </c>
      <c r="M105" s="29">
        <v>31727</v>
      </c>
      <c r="N105" s="29">
        <v>0</v>
      </c>
      <c r="O105" s="29">
        <v>4094</v>
      </c>
      <c r="P105" s="29">
        <v>0</v>
      </c>
      <c r="Q105" s="29">
        <v>0</v>
      </c>
      <c r="R105" s="29">
        <v>0</v>
      </c>
      <c r="S105" s="29">
        <f t="shared" ref="S105:S107" si="96">SUM(L105:R105)</f>
        <v>35821</v>
      </c>
      <c r="T105" s="29">
        <v>0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v>0</v>
      </c>
      <c r="AB105" s="29">
        <v>0</v>
      </c>
      <c r="AC105" s="29"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f>SUM(T105:AI105)</f>
        <v>0</v>
      </c>
      <c r="AK105" s="29">
        <f>F105+K105+S105+AJ105</f>
        <v>1014472</v>
      </c>
      <c r="AN105" s="27">
        <f>F105</f>
        <v>456518</v>
      </c>
      <c r="AO105" s="27">
        <f>K105</f>
        <v>522133</v>
      </c>
      <c r="AP105" s="27">
        <f>S105</f>
        <v>35821</v>
      </c>
      <c r="AQ105" s="27">
        <f t="shared" si="91"/>
        <v>0</v>
      </c>
      <c r="AS105" s="27">
        <f t="shared" ref="AS105:AS107" si="97">SUM(AN105:AR105)</f>
        <v>1014472</v>
      </c>
    </row>
    <row r="106" spans="1:45" x14ac:dyDescent="0.2">
      <c r="A106" s="22" t="s">
        <v>56</v>
      </c>
      <c r="B106" s="23"/>
      <c r="C106" s="24"/>
      <c r="D106" s="29">
        <v>0</v>
      </c>
      <c r="E106" s="29">
        <v>0</v>
      </c>
      <c r="F106" s="29">
        <f t="shared" si="95"/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f>SUM(G106:J106)</f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f t="shared" si="96"/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f>SUM(T106:AI106)</f>
        <v>0</v>
      </c>
      <c r="AK106" s="29">
        <f>F106+K106+S106+AJ106</f>
        <v>0</v>
      </c>
      <c r="AN106" s="27">
        <f>F106</f>
        <v>0</v>
      </c>
      <c r="AO106" s="27">
        <f>K106</f>
        <v>0</v>
      </c>
      <c r="AP106" s="27">
        <f>S106</f>
        <v>0</v>
      </c>
      <c r="AQ106" s="27">
        <f t="shared" si="91"/>
        <v>0</v>
      </c>
      <c r="AS106" s="27">
        <f t="shared" si="97"/>
        <v>0</v>
      </c>
    </row>
    <row r="107" spans="1:45" x14ac:dyDescent="0.2">
      <c r="A107" s="10" t="s">
        <v>35</v>
      </c>
      <c r="B107" s="6"/>
      <c r="C107" s="7"/>
      <c r="D107" s="29">
        <v>0</v>
      </c>
      <c r="E107" s="29">
        <v>0</v>
      </c>
      <c r="F107" s="29">
        <f t="shared" si="95"/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f>SUM(G107:J107)</f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f t="shared" si="96"/>
        <v>0</v>
      </c>
      <c r="T107" s="29">
        <v>0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0</v>
      </c>
      <c r="AA107" s="29">
        <v>0</v>
      </c>
      <c r="AB107" s="29">
        <v>0</v>
      </c>
      <c r="AC107" s="29">
        <v>0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0</v>
      </c>
      <c r="AJ107" s="29">
        <f>SUM(T107:AI107)</f>
        <v>0</v>
      </c>
      <c r="AK107" s="29">
        <f>F107+K107+S107+AJ107</f>
        <v>0</v>
      </c>
      <c r="AN107" s="27">
        <f>F107</f>
        <v>0</v>
      </c>
      <c r="AO107" s="27">
        <f>K107</f>
        <v>0</v>
      </c>
      <c r="AP107" s="27">
        <f>S107</f>
        <v>0</v>
      </c>
      <c r="AQ107" s="27">
        <f t="shared" si="91"/>
        <v>0</v>
      </c>
      <c r="AS107" s="27">
        <f t="shared" si="97"/>
        <v>0</v>
      </c>
    </row>
    <row r="108" spans="1:45" x14ac:dyDescent="0.2">
      <c r="A108" s="25"/>
      <c r="B108" s="26"/>
      <c r="C108" s="13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</row>
  </sheetData>
  <mergeCells count="2">
    <mergeCell ref="AK6:AK7"/>
    <mergeCell ref="A6:C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8"/>
  <sheetViews>
    <sheetView workbookViewId="0">
      <pane xSplit="3" ySplit="7" topLeftCell="D8" activePane="bottomRight" state="frozen"/>
      <selection activeCell="C19" sqref="C19"/>
      <selection pane="topRight" activeCell="C19" sqref="C19"/>
      <selection pane="bottomLeft" activeCell="C19" sqref="C19"/>
      <selection pane="bottomRight" activeCell="D8" sqref="D8"/>
    </sheetView>
  </sheetViews>
  <sheetFormatPr defaultColWidth="9.140625" defaultRowHeight="15" x14ac:dyDescent="0.2"/>
  <cols>
    <col min="1" max="1" width="2.28515625" style="2" customWidth="1"/>
    <col min="2" max="2" width="2.140625" style="2" customWidth="1"/>
    <col min="3" max="3" width="45.42578125" style="2" customWidth="1"/>
    <col min="4" max="4" width="18" style="27" bestFit="1" customWidth="1"/>
    <col min="5" max="5" width="12.7109375" style="27" hidden="1" customWidth="1"/>
    <col min="6" max="6" width="15.42578125" style="27" bestFit="1" customWidth="1"/>
    <col min="7" max="7" width="12.7109375" style="27" bestFit="1" customWidth="1"/>
    <col min="8" max="8" width="13.85546875" style="27" bestFit="1" customWidth="1"/>
    <col min="9" max="9" width="17.42578125" style="27" bestFit="1" customWidth="1"/>
    <col min="10" max="11" width="13.140625" style="27" bestFit="1" customWidth="1"/>
    <col min="12" max="12" width="14" style="27" bestFit="1" customWidth="1"/>
    <col min="13" max="14" width="13.140625" style="27" bestFit="1" customWidth="1"/>
    <col min="15" max="15" width="15.42578125" style="27" bestFit="1" customWidth="1"/>
    <col min="16" max="22" width="12.7109375" style="27" bestFit="1" customWidth="1"/>
    <col min="23" max="23" width="14.28515625" style="27" bestFit="1" customWidth="1"/>
    <col min="24" max="27" width="12.7109375" style="27" bestFit="1" customWidth="1"/>
    <col min="28" max="28" width="17.28515625" style="27" bestFit="1" customWidth="1"/>
    <col min="29" max="30" width="9.140625" style="27"/>
    <col min="31" max="32" width="12.7109375" style="27" bestFit="1" customWidth="1"/>
    <col min="33" max="33" width="9.5703125" style="27" bestFit="1" customWidth="1"/>
    <col min="34" max="34" width="12.7109375" style="27" bestFit="1" customWidth="1"/>
    <col min="35" max="35" width="1.7109375" style="27" customWidth="1"/>
    <col min="36" max="36" width="18.140625" style="27" bestFit="1" customWidth="1"/>
    <col min="37" max="16384" width="9.140625" style="2"/>
  </cols>
  <sheetData>
    <row r="1" spans="1:36" ht="15.75" x14ac:dyDescent="0.25">
      <c r="A1" s="1" t="s">
        <v>37</v>
      </c>
    </row>
    <row r="2" spans="1:36" ht="15.75" x14ac:dyDescent="0.25">
      <c r="A2" s="1" t="str">
        <f>'MOC-SUMMARY'!$A$2</f>
        <v>PMO : Misamis Oriental/Cagayan de Oro</v>
      </c>
    </row>
    <row r="3" spans="1:36" ht="15.75" x14ac:dyDescent="0.25">
      <c r="A3" s="3" t="s">
        <v>38</v>
      </c>
    </row>
    <row r="4" spans="1:36" ht="15.75" x14ac:dyDescent="0.25">
      <c r="A4" s="4" t="str">
        <f>'MOC-SUMMARY'!$A$4</f>
        <v>2023</v>
      </c>
    </row>
    <row r="6" spans="1:36" s="36" customFormat="1" ht="15" customHeight="1" x14ac:dyDescent="0.25">
      <c r="A6" s="67" t="s">
        <v>1</v>
      </c>
      <c r="B6" s="67"/>
      <c r="C6" s="67"/>
      <c r="D6" s="31" t="s">
        <v>47</v>
      </c>
      <c r="E6" s="31" t="s">
        <v>47</v>
      </c>
      <c r="F6" s="47" t="s">
        <v>47</v>
      </c>
      <c r="G6" s="32" t="s">
        <v>48</v>
      </c>
      <c r="H6" s="32" t="s">
        <v>48</v>
      </c>
      <c r="I6" s="49" t="s">
        <v>48</v>
      </c>
      <c r="J6" s="33" t="s">
        <v>49</v>
      </c>
      <c r="K6" s="33" t="s">
        <v>49</v>
      </c>
      <c r="L6" s="33" t="s">
        <v>49</v>
      </c>
      <c r="M6" s="33" t="s">
        <v>49</v>
      </c>
      <c r="N6" s="51" t="s">
        <v>49</v>
      </c>
      <c r="O6" s="34" t="s">
        <v>50</v>
      </c>
      <c r="P6" s="34" t="s">
        <v>50</v>
      </c>
      <c r="Q6" s="34" t="s">
        <v>50</v>
      </c>
      <c r="R6" s="34" t="s">
        <v>50</v>
      </c>
      <c r="S6" s="34" t="s">
        <v>50</v>
      </c>
      <c r="T6" s="34" t="s">
        <v>50</v>
      </c>
      <c r="U6" s="34" t="s">
        <v>50</v>
      </c>
      <c r="V6" s="34" t="s">
        <v>50</v>
      </c>
      <c r="W6" s="34" t="s">
        <v>50</v>
      </c>
      <c r="X6" s="34" t="s">
        <v>50</v>
      </c>
      <c r="Y6" s="34" t="s">
        <v>50</v>
      </c>
      <c r="Z6" s="34" t="s">
        <v>50</v>
      </c>
      <c r="AA6" s="53" t="s">
        <v>50</v>
      </c>
      <c r="AB6" s="65" t="s">
        <v>51</v>
      </c>
      <c r="AC6" s="35"/>
      <c r="AD6" s="35"/>
      <c r="AE6" s="35"/>
      <c r="AF6" s="35"/>
      <c r="AG6" s="35"/>
      <c r="AH6" s="35"/>
      <c r="AI6" s="35"/>
      <c r="AJ6" s="35"/>
    </row>
    <row r="7" spans="1:36" s="36" customFormat="1" ht="15.75" x14ac:dyDescent="0.25">
      <c r="A7" s="68"/>
      <c r="B7" s="68"/>
      <c r="C7" s="68"/>
      <c r="D7" s="37" t="s">
        <v>62</v>
      </c>
      <c r="E7" s="37"/>
      <c r="F7" s="48" t="s">
        <v>43</v>
      </c>
      <c r="G7" s="38" t="s">
        <v>64</v>
      </c>
      <c r="H7" s="38" t="s">
        <v>66</v>
      </c>
      <c r="I7" s="50" t="s">
        <v>43</v>
      </c>
      <c r="J7" s="39" t="s">
        <v>69</v>
      </c>
      <c r="K7" s="39" t="s">
        <v>71</v>
      </c>
      <c r="L7" s="39" t="s">
        <v>91</v>
      </c>
      <c r="M7" s="39" t="s">
        <v>74</v>
      </c>
      <c r="N7" s="52" t="s">
        <v>43</v>
      </c>
      <c r="O7" s="40" t="s">
        <v>76</v>
      </c>
      <c r="P7" s="40" t="s">
        <v>90</v>
      </c>
      <c r="Q7" s="40" t="s">
        <v>77</v>
      </c>
      <c r="R7" s="40" t="s">
        <v>78</v>
      </c>
      <c r="S7" s="40" t="s">
        <v>79</v>
      </c>
      <c r="T7" s="40" t="s">
        <v>80</v>
      </c>
      <c r="U7" s="40" t="s">
        <v>81</v>
      </c>
      <c r="V7" s="40" t="s">
        <v>82</v>
      </c>
      <c r="W7" s="40" t="s">
        <v>92</v>
      </c>
      <c r="X7" s="40" t="s">
        <v>93</v>
      </c>
      <c r="Y7" s="40" t="s">
        <v>83</v>
      </c>
      <c r="Z7" s="40" t="s">
        <v>89</v>
      </c>
      <c r="AA7" s="54" t="s">
        <v>43</v>
      </c>
      <c r="AB7" s="66"/>
      <c r="AC7" s="35"/>
      <c r="AD7" s="35"/>
      <c r="AE7" s="41" t="s">
        <v>47</v>
      </c>
      <c r="AF7" s="41" t="s">
        <v>48</v>
      </c>
      <c r="AG7" s="41" t="s">
        <v>49</v>
      </c>
      <c r="AH7" s="41" t="s">
        <v>50</v>
      </c>
      <c r="AI7" s="42"/>
      <c r="AJ7" s="41" t="s">
        <v>51</v>
      </c>
    </row>
    <row r="8" spans="1:36" ht="15.75" x14ac:dyDescent="0.25">
      <c r="A8" s="5" t="s">
        <v>2</v>
      </c>
      <c r="B8" s="6"/>
      <c r="C8" s="7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8"/>
    </row>
    <row r="9" spans="1:36" x14ac:dyDescent="0.2">
      <c r="A9" s="8"/>
      <c r="B9" s="9"/>
      <c r="C9" s="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36" x14ac:dyDescent="0.2">
      <c r="A10" s="10" t="s">
        <v>3</v>
      </c>
      <c r="B10" s="6"/>
      <c r="C10" s="7"/>
      <c r="D10" s="29">
        <v>10</v>
      </c>
      <c r="E10" s="29"/>
      <c r="F10" s="29">
        <f>F11+F12</f>
        <v>10</v>
      </c>
      <c r="G10" s="29">
        <v>4</v>
      </c>
      <c r="H10" s="29">
        <v>1</v>
      </c>
      <c r="I10" s="29">
        <f>I11+I12</f>
        <v>5</v>
      </c>
      <c r="J10" s="29">
        <v>1</v>
      </c>
      <c r="K10" s="29">
        <v>3</v>
      </c>
      <c r="L10" s="29">
        <v>1</v>
      </c>
      <c r="M10" s="29">
        <v>7</v>
      </c>
      <c r="N10" s="29">
        <f>N11+N12</f>
        <v>12</v>
      </c>
      <c r="O10" s="29">
        <v>1</v>
      </c>
      <c r="P10" s="29"/>
      <c r="Q10" s="29"/>
      <c r="R10" s="29">
        <v>19</v>
      </c>
      <c r="S10" s="29">
        <v>1</v>
      </c>
      <c r="T10" s="29">
        <v>1</v>
      </c>
      <c r="U10" s="29"/>
      <c r="V10" s="29">
        <v>2</v>
      </c>
      <c r="W10" s="29">
        <v>39</v>
      </c>
      <c r="X10" s="29">
        <v>3</v>
      </c>
      <c r="Y10" s="29">
        <v>4</v>
      </c>
      <c r="Z10" s="29">
        <v>1</v>
      </c>
      <c r="AA10" s="29">
        <f>AA11+AA12</f>
        <v>71</v>
      </c>
      <c r="AB10" s="29">
        <f>+AB11+AB12</f>
        <v>98</v>
      </c>
      <c r="AE10" s="27">
        <f>F10</f>
        <v>10</v>
      </c>
      <c r="AF10" s="27">
        <f>I10</f>
        <v>5</v>
      </c>
      <c r="AG10" s="27">
        <f>N10</f>
        <v>12</v>
      </c>
      <c r="AH10" s="27">
        <f t="shared" ref="AH10:AH36" si="0">AA10</f>
        <v>71</v>
      </c>
      <c r="AJ10" s="27">
        <f>+AJ11+AJ12</f>
        <v>98</v>
      </c>
    </row>
    <row r="11" spans="1:36" x14ac:dyDescent="0.2">
      <c r="A11" s="10" t="s">
        <v>4</v>
      </c>
      <c r="B11" s="6"/>
      <c r="C11" s="7"/>
      <c r="D11" s="29">
        <v>9</v>
      </c>
      <c r="E11" s="29"/>
      <c r="F11" s="29">
        <f t="shared" ref="F11:F12" si="1">SUM(D11:E11)</f>
        <v>9</v>
      </c>
      <c r="G11" s="29">
        <v>4</v>
      </c>
      <c r="H11" s="29">
        <v>1</v>
      </c>
      <c r="I11" s="29">
        <f t="shared" ref="I11:I12" si="2">SUM(G11:H11)</f>
        <v>5</v>
      </c>
      <c r="J11" s="29">
        <v>1</v>
      </c>
      <c r="K11" s="29">
        <v>3</v>
      </c>
      <c r="L11" s="29">
        <v>1</v>
      </c>
      <c r="M11" s="29">
        <v>3</v>
      </c>
      <c r="N11" s="29">
        <f>SUM(J11:M11)</f>
        <v>8</v>
      </c>
      <c r="O11" s="29">
        <v>1</v>
      </c>
      <c r="P11" s="29"/>
      <c r="Q11" s="29"/>
      <c r="R11" s="29">
        <v>0</v>
      </c>
      <c r="S11" s="29">
        <v>1</v>
      </c>
      <c r="T11" s="29">
        <v>1</v>
      </c>
      <c r="U11" s="29"/>
      <c r="V11" s="29">
        <v>2</v>
      </c>
      <c r="W11" s="29">
        <v>24</v>
      </c>
      <c r="X11" s="29">
        <v>3</v>
      </c>
      <c r="Y11" s="29">
        <v>4</v>
      </c>
      <c r="Z11" s="29">
        <v>1</v>
      </c>
      <c r="AA11" s="29">
        <f>SUM(O11:Z11)</f>
        <v>37</v>
      </c>
      <c r="AB11" s="29">
        <f>F11+I11+N11+AA11</f>
        <v>59</v>
      </c>
      <c r="AE11" s="27">
        <f>F11</f>
        <v>9</v>
      </c>
      <c r="AF11" s="27">
        <f>I11</f>
        <v>5</v>
      </c>
      <c r="AG11" s="27">
        <f>N11</f>
        <v>8</v>
      </c>
      <c r="AH11" s="27">
        <f t="shared" si="0"/>
        <v>37</v>
      </c>
      <c r="AJ11" s="27">
        <f>SUM(AE11:AI11)</f>
        <v>59</v>
      </c>
    </row>
    <row r="12" spans="1:36" x14ac:dyDescent="0.2">
      <c r="A12" s="10" t="s">
        <v>5</v>
      </c>
      <c r="B12" s="6"/>
      <c r="C12" s="7"/>
      <c r="D12" s="29">
        <v>1</v>
      </c>
      <c r="E12" s="29"/>
      <c r="F12" s="29">
        <f t="shared" si="1"/>
        <v>1</v>
      </c>
      <c r="G12" s="29">
        <v>0</v>
      </c>
      <c r="H12" s="29">
        <v>0</v>
      </c>
      <c r="I12" s="29">
        <f t="shared" si="2"/>
        <v>0</v>
      </c>
      <c r="J12" s="29">
        <v>0</v>
      </c>
      <c r="K12" s="29">
        <v>0</v>
      </c>
      <c r="L12" s="29">
        <v>0</v>
      </c>
      <c r="M12" s="29">
        <v>4</v>
      </c>
      <c r="N12" s="29">
        <f>SUM(J12:M12)</f>
        <v>4</v>
      </c>
      <c r="O12" s="29">
        <v>0</v>
      </c>
      <c r="P12" s="29"/>
      <c r="Q12" s="29"/>
      <c r="R12" s="29">
        <v>19</v>
      </c>
      <c r="S12" s="29">
        <v>0</v>
      </c>
      <c r="T12" s="29">
        <v>0</v>
      </c>
      <c r="U12" s="29"/>
      <c r="V12" s="29">
        <v>0</v>
      </c>
      <c r="W12" s="29">
        <v>15</v>
      </c>
      <c r="X12" s="29">
        <v>0</v>
      </c>
      <c r="Y12" s="29">
        <v>0</v>
      </c>
      <c r="Z12" s="29">
        <v>0</v>
      </c>
      <c r="AA12" s="29">
        <f>SUM(O12:Z12)</f>
        <v>34</v>
      </c>
      <c r="AB12" s="29">
        <f>F12+I12+N12+AA12</f>
        <v>39</v>
      </c>
      <c r="AE12" s="27">
        <f>F12</f>
        <v>1</v>
      </c>
      <c r="AF12" s="27">
        <f>I12</f>
        <v>0</v>
      </c>
      <c r="AG12" s="27">
        <f>N12</f>
        <v>4</v>
      </c>
      <c r="AH12" s="27">
        <f t="shared" si="0"/>
        <v>34</v>
      </c>
      <c r="AJ12" s="27">
        <f>SUM(AE12:AI12)</f>
        <v>39</v>
      </c>
    </row>
    <row r="13" spans="1:36" x14ac:dyDescent="0.2">
      <c r="A13" s="8"/>
      <c r="B13" s="9"/>
      <c r="C13" s="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x14ac:dyDescent="0.2">
      <c r="A14" s="10" t="s">
        <v>57</v>
      </c>
      <c r="B14" s="6"/>
      <c r="C14" s="7"/>
      <c r="D14" s="29">
        <v>10006.67</v>
      </c>
      <c r="E14" s="29"/>
      <c r="F14" s="29">
        <f>F15+F16</f>
        <v>10006.67</v>
      </c>
      <c r="G14" s="29">
        <v>13451.93</v>
      </c>
      <c r="H14" s="29">
        <v>292</v>
      </c>
      <c r="I14" s="29">
        <f>I15+I16</f>
        <v>13743.93</v>
      </c>
      <c r="J14" s="29">
        <v>292</v>
      </c>
      <c r="K14" s="29">
        <v>20820</v>
      </c>
      <c r="L14" s="29">
        <v>568.88</v>
      </c>
      <c r="M14" s="29">
        <v>15602.59</v>
      </c>
      <c r="N14" s="29">
        <f>N15+N16</f>
        <v>37283.47</v>
      </c>
      <c r="O14" s="29">
        <v>487.35</v>
      </c>
      <c r="P14" s="29"/>
      <c r="Q14" s="29"/>
      <c r="R14" s="29">
        <v>103402</v>
      </c>
      <c r="S14" s="29">
        <v>892</v>
      </c>
      <c r="T14" s="29">
        <v>485.35</v>
      </c>
      <c r="U14" s="29"/>
      <c r="V14" s="29">
        <v>1584</v>
      </c>
      <c r="W14" s="29">
        <v>477206</v>
      </c>
      <c r="X14" s="29">
        <v>1200.28</v>
      </c>
      <c r="Y14" s="29">
        <v>2046.8400000000001</v>
      </c>
      <c r="Z14" s="29">
        <v>500</v>
      </c>
      <c r="AA14" s="29">
        <f>AA15+AA16</f>
        <v>587803.81999999995</v>
      </c>
      <c r="AB14" s="29">
        <f>+AB15+AB16</f>
        <v>648837.89</v>
      </c>
      <c r="AE14" s="27">
        <f>F14</f>
        <v>10006.67</v>
      </c>
      <c r="AF14" s="27">
        <f>I14</f>
        <v>13743.93</v>
      </c>
      <c r="AG14" s="27">
        <f>N14</f>
        <v>37283.47</v>
      </c>
      <c r="AH14" s="27">
        <f t="shared" si="0"/>
        <v>587803.81999999995</v>
      </c>
      <c r="AJ14" s="27">
        <f t="shared" ref="AJ14" si="3">+AJ15+AJ16</f>
        <v>648837.89</v>
      </c>
    </row>
    <row r="15" spans="1:36" x14ac:dyDescent="0.2">
      <c r="A15" s="10" t="s">
        <v>4</v>
      </c>
      <c r="B15" s="6"/>
      <c r="C15" s="7"/>
      <c r="D15" s="29">
        <v>6479.67</v>
      </c>
      <c r="E15" s="29"/>
      <c r="F15" s="29">
        <f t="shared" ref="F15:F16" si="4">SUM(D15:E15)</f>
        <v>6479.67</v>
      </c>
      <c r="G15" s="29">
        <v>13451.93</v>
      </c>
      <c r="H15" s="29">
        <v>292</v>
      </c>
      <c r="I15" s="29">
        <f t="shared" ref="I15:I16" si="5">SUM(G15:H15)</f>
        <v>13743.93</v>
      </c>
      <c r="J15" s="29">
        <v>292</v>
      </c>
      <c r="K15" s="29">
        <v>20820</v>
      </c>
      <c r="L15" s="29">
        <v>568.88</v>
      </c>
      <c r="M15" s="29">
        <v>2305.59</v>
      </c>
      <c r="N15" s="29">
        <f>SUM(J15:M15)</f>
        <v>23986.47</v>
      </c>
      <c r="O15" s="29">
        <v>487.35</v>
      </c>
      <c r="P15" s="29"/>
      <c r="Q15" s="29"/>
      <c r="R15" s="29">
        <v>0</v>
      </c>
      <c r="S15" s="29">
        <v>892</v>
      </c>
      <c r="T15" s="29">
        <v>485.35</v>
      </c>
      <c r="U15" s="29"/>
      <c r="V15" s="29">
        <v>1584</v>
      </c>
      <c r="W15" s="29">
        <v>55005</v>
      </c>
      <c r="X15" s="29">
        <v>1200.28</v>
      </c>
      <c r="Y15" s="29">
        <v>2046.8400000000001</v>
      </c>
      <c r="Z15" s="29">
        <v>500</v>
      </c>
      <c r="AA15" s="29">
        <f>SUM(O15:Z15)</f>
        <v>62200.819999999992</v>
      </c>
      <c r="AB15" s="29">
        <f>F15+I15+N15+AA15</f>
        <v>106410.88999999998</v>
      </c>
      <c r="AE15" s="27">
        <f>F15</f>
        <v>6479.67</v>
      </c>
      <c r="AF15" s="27">
        <f>I15</f>
        <v>13743.93</v>
      </c>
      <c r="AG15" s="27">
        <f>N15</f>
        <v>23986.47</v>
      </c>
      <c r="AH15" s="27">
        <f t="shared" si="0"/>
        <v>62200.819999999992</v>
      </c>
      <c r="AJ15" s="27">
        <f>SUM(AE15:AI15)</f>
        <v>106410.88999999998</v>
      </c>
    </row>
    <row r="16" spans="1:36" x14ac:dyDescent="0.2">
      <c r="A16" s="10" t="s">
        <v>5</v>
      </c>
      <c r="B16" s="6"/>
      <c r="C16" s="7"/>
      <c r="D16" s="29">
        <v>3527</v>
      </c>
      <c r="E16" s="29"/>
      <c r="F16" s="29">
        <f t="shared" si="4"/>
        <v>3527</v>
      </c>
      <c r="G16" s="29">
        <v>0</v>
      </c>
      <c r="H16" s="29">
        <v>0</v>
      </c>
      <c r="I16" s="29">
        <f t="shared" si="5"/>
        <v>0</v>
      </c>
      <c r="J16" s="29">
        <v>0</v>
      </c>
      <c r="K16" s="29">
        <v>0</v>
      </c>
      <c r="L16" s="29">
        <v>0</v>
      </c>
      <c r="M16" s="29">
        <v>13297</v>
      </c>
      <c r="N16" s="29">
        <f>SUM(J16:M16)</f>
        <v>13297</v>
      </c>
      <c r="O16" s="29">
        <v>0</v>
      </c>
      <c r="P16" s="29"/>
      <c r="Q16" s="29"/>
      <c r="R16" s="29">
        <v>103402</v>
      </c>
      <c r="S16" s="29">
        <v>0</v>
      </c>
      <c r="T16" s="29">
        <v>0</v>
      </c>
      <c r="U16" s="29"/>
      <c r="V16" s="29">
        <v>0</v>
      </c>
      <c r="W16" s="29">
        <v>422201</v>
      </c>
      <c r="X16" s="29">
        <v>0</v>
      </c>
      <c r="Y16" s="29">
        <v>0</v>
      </c>
      <c r="Z16" s="29">
        <v>0</v>
      </c>
      <c r="AA16" s="29">
        <f>SUM(O16:Z16)</f>
        <v>525603</v>
      </c>
      <c r="AB16" s="29">
        <f>F16+I16+N16+AA16</f>
        <v>542427</v>
      </c>
      <c r="AE16" s="27">
        <f>F16</f>
        <v>3527</v>
      </c>
      <c r="AF16" s="27">
        <f>I16</f>
        <v>0</v>
      </c>
      <c r="AG16" s="27">
        <f>N16</f>
        <v>13297</v>
      </c>
      <c r="AH16" s="27">
        <f t="shared" si="0"/>
        <v>525603</v>
      </c>
      <c r="AJ16" s="27">
        <f>SUM(AE16:AI16)</f>
        <v>542427</v>
      </c>
    </row>
    <row r="17" spans="1:36" x14ac:dyDescent="0.2">
      <c r="A17" s="9"/>
      <c r="B17" s="6"/>
      <c r="C17" s="7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36" x14ac:dyDescent="0.2">
      <c r="A18" s="10" t="s">
        <v>58</v>
      </c>
      <c r="B18" s="6"/>
      <c r="C18" s="7"/>
      <c r="D18" s="29">
        <v>4614.93</v>
      </c>
      <c r="E18" s="29"/>
      <c r="F18" s="29">
        <f>F19+F20</f>
        <v>4614.93</v>
      </c>
      <c r="G18" s="29">
        <v>4033.88</v>
      </c>
      <c r="H18" s="29">
        <v>88</v>
      </c>
      <c r="I18" s="29">
        <f>I19+I20</f>
        <v>4121.88</v>
      </c>
      <c r="J18" s="29">
        <v>88</v>
      </c>
      <c r="K18" s="29">
        <v>6245</v>
      </c>
      <c r="L18" s="29">
        <v>386.84</v>
      </c>
      <c r="M18" s="29">
        <v>8374.1899999999987</v>
      </c>
      <c r="N18" s="29">
        <f>N19+N20</f>
        <v>15094.029999999999</v>
      </c>
      <c r="O18" s="29">
        <v>225.31</v>
      </c>
      <c r="P18" s="29"/>
      <c r="Q18" s="29"/>
      <c r="R18" s="29">
        <v>49602</v>
      </c>
      <c r="S18" s="29">
        <v>268</v>
      </c>
      <c r="T18" s="29">
        <v>334.9</v>
      </c>
      <c r="U18" s="29"/>
      <c r="V18" s="29">
        <v>1078</v>
      </c>
      <c r="W18" s="29">
        <v>208137</v>
      </c>
      <c r="X18" s="29">
        <v>889.92000000000007</v>
      </c>
      <c r="Y18" s="29">
        <v>988.31999999999994</v>
      </c>
      <c r="Z18" s="29">
        <v>325</v>
      </c>
      <c r="AA18" s="29">
        <f>AA19+AA20</f>
        <v>261848.45</v>
      </c>
      <c r="AB18" s="29">
        <f>+AB19+AB20</f>
        <v>285679.28999999998</v>
      </c>
      <c r="AE18" s="27">
        <f>F18</f>
        <v>4614.93</v>
      </c>
      <c r="AF18" s="27">
        <f>I18</f>
        <v>4121.88</v>
      </c>
      <c r="AG18" s="27">
        <f>N18</f>
        <v>15094.029999999999</v>
      </c>
      <c r="AH18" s="27">
        <f t="shared" si="0"/>
        <v>261848.45</v>
      </c>
      <c r="AJ18" s="27">
        <f t="shared" ref="AJ18" si="6">+AJ19+AJ20</f>
        <v>285679.28999999998</v>
      </c>
    </row>
    <row r="19" spans="1:36" x14ac:dyDescent="0.2">
      <c r="A19" s="10" t="s">
        <v>4</v>
      </c>
      <c r="B19" s="6"/>
      <c r="C19" s="7"/>
      <c r="D19" s="29">
        <v>3556.9300000000003</v>
      </c>
      <c r="E19" s="29"/>
      <c r="F19" s="29">
        <f t="shared" ref="F19:F20" si="7">SUM(D19:E19)</f>
        <v>3556.9300000000003</v>
      </c>
      <c r="G19" s="29">
        <v>4033.88</v>
      </c>
      <c r="H19" s="29">
        <v>88</v>
      </c>
      <c r="I19" s="29">
        <f t="shared" ref="I19:I20" si="8">SUM(G19:H19)</f>
        <v>4121.88</v>
      </c>
      <c r="J19" s="29">
        <v>88</v>
      </c>
      <c r="K19" s="29">
        <v>6245</v>
      </c>
      <c r="L19" s="29">
        <v>386.84</v>
      </c>
      <c r="M19" s="29">
        <v>2267.1899999999996</v>
      </c>
      <c r="N19" s="29">
        <f>SUM(J19:M19)</f>
        <v>8987.0299999999988</v>
      </c>
      <c r="O19" s="29">
        <v>225.31</v>
      </c>
      <c r="P19" s="29"/>
      <c r="Q19" s="29"/>
      <c r="R19" s="29">
        <v>0</v>
      </c>
      <c r="S19" s="29">
        <v>268</v>
      </c>
      <c r="T19" s="29">
        <v>334.9</v>
      </c>
      <c r="U19" s="29"/>
      <c r="V19" s="29">
        <v>1078</v>
      </c>
      <c r="W19" s="29">
        <v>24857</v>
      </c>
      <c r="X19" s="29">
        <v>889.92000000000007</v>
      </c>
      <c r="Y19" s="29">
        <v>988.31999999999994</v>
      </c>
      <c r="Z19" s="29">
        <v>325</v>
      </c>
      <c r="AA19" s="29">
        <f>SUM(O19:Z19)</f>
        <v>28966.449999999997</v>
      </c>
      <c r="AB19" s="29">
        <f>F19+I19+N19+AA19</f>
        <v>45632.289999999994</v>
      </c>
      <c r="AE19" s="27">
        <f>F19</f>
        <v>3556.9300000000003</v>
      </c>
      <c r="AF19" s="27">
        <f>I19</f>
        <v>4121.88</v>
      </c>
      <c r="AG19" s="27">
        <f>N19</f>
        <v>8987.0299999999988</v>
      </c>
      <c r="AH19" s="27">
        <f t="shared" si="0"/>
        <v>28966.449999999997</v>
      </c>
      <c r="AJ19" s="27">
        <f>SUM(AE19:AI19)</f>
        <v>45632.289999999994</v>
      </c>
    </row>
    <row r="20" spans="1:36" x14ac:dyDescent="0.2">
      <c r="A20" s="10" t="s">
        <v>5</v>
      </c>
      <c r="B20" s="6"/>
      <c r="C20" s="7"/>
      <c r="D20" s="29">
        <v>1058</v>
      </c>
      <c r="E20" s="29"/>
      <c r="F20" s="29">
        <f t="shared" si="7"/>
        <v>1058</v>
      </c>
      <c r="G20" s="29">
        <v>0</v>
      </c>
      <c r="H20" s="29">
        <v>0</v>
      </c>
      <c r="I20" s="29">
        <f t="shared" si="8"/>
        <v>0</v>
      </c>
      <c r="J20" s="29">
        <v>0</v>
      </c>
      <c r="K20" s="29">
        <v>0</v>
      </c>
      <c r="L20" s="29">
        <v>0</v>
      </c>
      <c r="M20" s="29">
        <v>6107</v>
      </c>
      <c r="N20" s="29">
        <f>SUM(J20:M20)</f>
        <v>6107</v>
      </c>
      <c r="O20" s="29">
        <v>0</v>
      </c>
      <c r="P20" s="29"/>
      <c r="Q20" s="29"/>
      <c r="R20" s="29">
        <v>49602</v>
      </c>
      <c r="S20" s="29">
        <v>0</v>
      </c>
      <c r="T20" s="29">
        <v>0</v>
      </c>
      <c r="U20" s="29"/>
      <c r="V20" s="29">
        <v>0</v>
      </c>
      <c r="W20" s="29">
        <v>183280</v>
      </c>
      <c r="X20" s="29">
        <v>0</v>
      </c>
      <c r="Y20" s="29">
        <v>0</v>
      </c>
      <c r="Z20" s="29">
        <v>0</v>
      </c>
      <c r="AA20" s="29">
        <f>SUM(O20:Z20)</f>
        <v>232882</v>
      </c>
      <c r="AB20" s="29">
        <f>F20+I20+N20+AA20</f>
        <v>240047</v>
      </c>
      <c r="AE20" s="27">
        <f>F20</f>
        <v>1058</v>
      </c>
      <c r="AF20" s="27">
        <f>I20</f>
        <v>0</v>
      </c>
      <c r="AG20" s="27">
        <f>N20</f>
        <v>6107</v>
      </c>
      <c r="AH20" s="27">
        <f t="shared" si="0"/>
        <v>232882</v>
      </c>
      <c r="AJ20" s="27">
        <f>SUM(AE20:AI20)</f>
        <v>240047</v>
      </c>
    </row>
    <row r="21" spans="1:36" x14ac:dyDescent="0.2">
      <c r="A21" s="8"/>
      <c r="B21" s="9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36" x14ac:dyDescent="0.2">
      <c r="A22" s="10" t="s">
        <v>6</v>
      </c>
      <c r="B22" s="6"/>
      <c r="C22" s="7"/>
      <c r="D22" s="29">
        <v>11198.617</v>
      </c>
      <c r="E22" s="29"/>
      <c r="F22" s="29">
        <f>F23+F24</f>
        <v>11198.617</v>
      </c>
      <c r="G22" s="29">
        <v>7576.7</v>
      </c>
      <c r="H22" s="29">
        <v>1200</v>
      </c>
      <c r="I22" s="29">
        <f>I23+I24</f>
        <v>8776.7000000000007</v>
      </c>
      <c r="J22" s="29">
        <v>1200</v>
      </c>
      <c r="K22" s="29">
        <v>14470.7</v>
      </c>
      <c r="L22" s="29">
        <v>938.65200000000004</v>
      </c>
      <c r="M22" s="29">
        <v>25385.32</v>
      </c>
      <c r="N22" s="29">
        <f>N23+N24</f>
        <v>41994.671999999999</v>
      </c>
      <c r="O22" s="29">
        <v>700</v>
      </c>
      <c r="P22" s="29"/>
      <c r="Q22" s="29"/>
      <c r="R22" s="29">
        <v>175792</v>
      </c>
      <c r="S22" s="29">
        <v>1471.8</v>
      </c>
      <c r="T22" s="29">
        <v>2000</v>
      </c>
      <c r="U22" s="29"/>
      <c r="V22" s="29">
        <v>3700</v>
      </c>
      <c r="W22" s="29">
        <v>762942.9</v>
      </c>
      <c r="X22" s="29">
        <v>1842.4</v>
      </c>
      <c r="Y22" s="29">
        <v>2839.9260000000004</v>
      </c>
      <c r="Z22" s="29">
        <v>5039.2299999999996</v>
      </c>
      <c r="AA22" s="29">
        <f>AA23+AA24</f>
        <v>956328.25600000005</v>
      </c>
      <c r="AB22" s="29">
        <f>+AB23+AB24</f>
        <v>1018298.245</v>
      </c>
      <c r="AE22" s="27">
        <f>F22</f>
        <v>11198.617</v>
      </c>
      <c r="AF22" s="27">
        <f>I22</f>
        <v>8776.7000000000007</v>
      </c>
      <c r="AG22" s="27">
        <f>N22</f>
        <v>41994.671999999999</v>
      </c>
      <c r="AH22" s="27">
        <f t="shared" si="0"/>
        <v>956328.25600000005</v>
      </c>
      <c r="AJ22" s="27">
        <f>+AJ23+AJ24</f>
        <v>1018298.245</v>
      </c>
    </row>
    <row r="23" spans="1:36" x14ac:dyDescent="0.2">
      <c r="A23" s="10" t="s">
        <v>4</v>
      </c>
      <c r="B23" s="6"/>
      <c r="C23" s="7"/>
      <c r="D23" s="29">
        <v>6789.8670000000002</v>
      </c>
      <c r="E23" s="29"/>
      <c r="F23" s="29">
        <f t="shared" ref="F23:F24" si="9">SUM(D23:E23)</f>
        <v>6789.8670000000002</v>
      </c>
      <c r="G23" s="29">
        <v>7576.7</v>
      </c>
      <c r="H23" s="29">
        <v>1200</v>
      </c>
      <c r="I23" s="29">
        <f t="shared" ref="I23:I24" si="10">SUM(G23:H23)</f>
        <v>8776.7000000000007</v>
      </c>
      <c r="J23" s="29">
        <v>1200</v>
      </c>
      <c r="K23" s="29">
        <v>14470.7</v>
      </c>
      <c r="L23" s="29">
        <v>938.65200000000004</v>
      </c>
      <c r="M23" s="29">
        <v>6732.68</v>
      </c>
      <c r="N23" s="29">
        <f>SUM(J23:M23)</f>
        <v>23342.031999999999</v>
      </c>
      <c r="O23" s="29">
        <v>700</v>
      </c>
      <c r="P23" s="29"/>
      <c r="Q23" s="29"/>
      <c r="R23" s="29">
        <v>0</v>
      </c>
      <c r="S23" s="29">
        <v>1471.8</v>
      </c>
      <c r="T23" s="29">
        <v>2000</v>
      </c>
      <c r="U23" s="29"/>
      <c r="V23" s="29">
        <v>3700</v>
      </c>
      <c r="W23" s="29">
        <v>82096.399999999994</v>
      </c>
      <c r="X23" s="29">
        <v>1842.4</v>
      </c>
      <c r="Y23" s="29">
        <v>2839.9260000000004</v>
      </c>
      <c r="Z23" s="29">
        <v>5039.2299999999996</v>
      </c>
      <c r="AA23" s="29">
        <f>SUM(O23:Z23)</f>
        <v>99689.755999999994</v>
      </c>
      <c r="AB23" s="29">
        <f>F23+I23+N23+AA23</f>
        <v>138598.35499999998</v>
      </c>
      <c r="AE23" s="27">
        <f>F23</f>
        <v>6789.8670000000002</v>
      </c>
      <c r="AF23" s="27">
        <f>I23</f>
        <v>8776.7000000000007</v>
      </c>
      <c r="AG23" s="27">
        <f>N23</f>
        <v>23342.031999999999</v>
      </c>
      <c r="AH23" s="27">
        <f t="shared" si="0"/>
        <v>99689.755999999994</v>
      </c>
      <c r="AJ23" s="27">
        <f>SUM(AE23:AI23)</f>
        <v>138598.35499999998</v>
      </c>
    </row>
    <row r="24" spans="1:36" x14ac:dyDescent="0.2">
      <c r="A24" s="10" t="s">
        <v>5</v>
      </c>
      <c r="B24" s="6"/>
      <c r="C24" s="7"/>
      <c r="D24" s="29">
        <v>4408.75</v>
      </c>
      <c r="E24" s="29"/>
      <c r="F24" s="29">
        <f t="shared" si="9"/>
        <v>4408.75</v>
      </c>
      <c r="G24" s="29">
        <v>0</v>
      </c>
      <c r="H24" s="29">
        <v>0</v>
      </c>
      <c r="I24" s="29">
        <f t="shared" si="10"/>
        <v>0</v>
      </c>
      <c r="J24" s="29">
        <v>0</v>
      </c>
      <c r="K24" s="29">
        <v>0</v>
      </c>
      <c r="L24" s="29">
        <v>0</v>
      </c>
      <c r="M24" s="29">
        <v>18652.64</v>
      </c>
      <c r="N24" s="29">
        <f>SUM(J24:M24)</f>
        <v>18652.64</v>
      </c>
      <c r="O24" s="29">
        <v>0</v>
      </c>
      <c r="P24" s="29"/>
      <c r="Q24" s="29"/>
      <c r="R24" s="29">
        <v>175792</v>
      </c>
      <c r="S24" s="29">
        <v>0</v>
      </c>
      <c r="T24" s="29">
        <v>0</v>
      </c>
      <c r="U24" s="29"/>
      <c r="V24" s="29">
        <v>0</v>
      </c>
      <c r="W24" s="29">
        <v>680846.5</v>
      </c>
      <c r="X24" s="29">
        <v>0</v>
      </c>
      <c r="Y24" s="29">
        <v>0</v>
      </c>
      <c r="Z24" s="29">
        <v>0</v>
      </c>
      <c r="AA24" s="29">
        <f>SUM(O24:Z24)</f>
        <v>856638.5</v>
      </c>
      <c r="AB24" s="29">
        <f>F24+I24+N24+AA24</f>
        <v>879699.89</v>
      </c>
      <c r="AE24" s="27">
        <f>F24</f>
        <v>4408.75</v>
      </c>
      <c r="AF24" s="27">
        <f>I24</f>
        <v>0</v>
      </c>
      <c r="AG24" s="27">
        <f>N24</f>
        <v>18652.64</v>
      </c>
      <c r="AH24" s="27">
        <f t="shared" si="0"/>
        <v>856638.5</v>
      </c>
      <c r="AJ24" s="27">
        <f>SUM(AE24:AI24)</f>
        <v>879699.89</v>
      </c>
    </row>
    <row r="25" spans="1:36" x14ac:dyDescent="0.2">
      <c r="A25" s="8"/>
      <c r="B25" s="9"/>
      <c r="C25" s="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36" x14ac:dyDescent="0.2">
      <c r="A26" s="10" t="s">
        <v>7</v>
      </c>
      <c r="B26" s="6"/>
      <c r="C26" s="7"/>
      <c r="D26" s="29">
        <v>610.80999999999995</v>
      </c>
      <c r="E26" s="29"/>
      <c r="F26" s="29">
        <f>F27+F28</f>
        <v>610.80999999999995</v>
      </c>
      <c r="G26" s="29">
        <v>323.79999999999995</v>
      </c>
      <c r="H26" s="29">
        <v>49.9</v>
      </c>
      <c r="I26" s="29">
        <f>I27+I28</f>
        <v>373.69999999999993</v>
      </c>
      <c r="J26" s="29">
        <v>49.9</v>
      </c>
      <c r="K26" s="29">
        <v>320.90999999999997</v>
      </c>
      <c r="L26" s="29">
        <v>70</v>
      </c>
      <c r="M26" s="29">
        <v>552.72</v>
      </c>
      <c r="N26" s="29">
        <f>N27+N28</f>
        <v>993.53</v>
      </c>
      <c r="O26" s="29">
        <v>55</v>
      </c>
      <c r="P26" s="29"/>
      <c r="Q26" s="29"/>
      <c r="R26" s="29">
        <v>2215.9</v>
      </c>
      <c r="S26" s="29">
        <v>70.19</v>
      </c>
      <c r="T26" s="29">
        <v>68.849999999999994</v>
      </c>
      <c r="U26" s="29"/>
      <c r="V26" s="29">
        <v>158</v>
      </c>
      <c r="W26" s="29">
        <v>4750.8899999999994</v>
      </c>
      <c r="X26" s="29">
        <v>104.57</v>
      </c>
      <c r="Y26" s="29">
        <v>183.97</v>
      </c>
      <c r="Z26" s="29">
        <v>68</v>
      </c>
      <c r="AA26" s="29">
        <f>AA27+AA28</f>
        <v>7675.369999999999</v>
      </c>
      <c r="AB26" s="29">
        <f>+AB27+AB28</f>
        <v>9653.41</v>
      </c>
      <c r="AE26" s="27">
        <f>F26</f>
        <v>610.80999999999995</v>
      </c>
      <c r="AF26" s="27">
        <f>I26</f>
        <v>373.69999999999993</v>
      </c>
      <c r="AG26" s="27">
        <f>N26</f>
        <v>993.53</v>
      </c>
      <c r="AH26" s="27">
        <f t="shared" si="0"/>
        <v>7675.369999999999</v>
      </c>
      <c r="AJ26" s="27">
        <f t="shared" ref="AJ26" si="11">+AJ27+AJ28</f>
        <v>9653.41</v>
      </c>
    </row>
    <row r="27" spans="1:36" x14ac:dyDescent="0.2">
      <c r="A27" s="10" t="s">
        <v>4</v>
      </c>
      <c r="B27" s="6"/>
      <c r="C27" s="7"/>
      <c r="D27" s="29">
        <v>522.94999999999993</v>
      </c>
      <c r="E27" s="29"/>
      <c r="F27" s="29">
        <f t="shared" ref="F27:F28" si="12">SUM(D27:E27)</f>
        <v>522.94999999999993</v>
      </c>
      <c r="G27" s="29">
        <v>323.79999999999995</v>
      </c>
      <c r="H27" s="29">
        <v>49.9</v>
      </c>
      <c r="I27" s="29">
        <f t="shared" ref="I27:I28" si="13">SUM(G27:H27)</f>
        <v>373.69999999999993</v>
      </c>
      <c r="J27" s="29">
        <v>49.9</v>
      </c>
      <c r="K27" s="29">
        <v>320.90999999999997</v>
      </c>
      <c r="L27" s="29">
        <v>70</v>
      </c>
      <c r="M27" s="29">
        <v>163.12</v>
      </c>
      <c r="N27" s="29">
        <f>SUM(J27:M27)</f>
        <v>603.92999999999995</v>
      </c>
      <c r="O27" s="29">
        <v>55</v>
      </c>
      <c r="P27" s="29"/>
      <c r="Q27" s="29"/>
      <c r="R27" s="29">
        <v>0</v>
      </c>
      <c r="S27" s="29">
        <v>70.19</v>
      </c>
      <c r="T27" s="29">
        <v>68.849999999999994</v>
      </c>
      <c r="U27" s="29"/>
      <c r="V27" s="29">
        <v>158</v>
      </c>
      <c r="W27" s="29">
        <v>2117.8200000000002</v>
      </c>
      <c r="X27" s="29">
        <v>104.57</v>
      </c>
      <c r="Y27" s="29">
        <v>183.97</v>
      </c>
      <c r="Z27" s="29">
        <v>68</v>
      </c>
      <c r="AA27" s="29">
        <f>SUM(O27:Z27)</f>
        <v>2826.4</v>
      </c>
      <c r="AB27" s="29">
        <f>F27+I27+N27+AA27</f>
        <v>4326.9799999999996</v>
      </c>
      <c r="AE27" s="27">
        <f>F27</f>
        <v>522.94999999999993</v>
      </c>
      <c r="AF27" s="27">
        <f>I27</f>
        <v>373.69999999999993</v>
      </c>
      <c r="AG27" s="27">
        <f>N27</f>
        <v>603.92999999999995</v>
      </c>
      <c r="AH27" s="27">
        <f t="shared" si="0"/>
        <v>2826.4</v>
      </c>
      <c r="AJ27" s="27">
        <f>SUM(AE27:AI27)</f>
        <v>4326.9799999999996</v>
      </c>
    </row>
    <row r="28" spans="1:36" x14ac:dyDescent="0.2">
      <c r="A28" s="10" t="s">
        <v>5</v>
      </c>
      <c r="B28" s="6"/>
      <c r="C28" s="7"/>
      <c r="D28" s="29">
        <v>87.86</v>
      </c>
      <c r="E28" s="29"/>
      <c r="F28" s="29">
        <f t="shared" si="12"/>
        <v>87.86</v>
      </c>
      <c r="G28" s="29">
        <v>0</v>
      </c>
      <c r="H28" s="29">
        <v>0</v>
      </c>
      <c r="I28" s="29">
        <f t="shared" si="13"/>
        <v>0</v>
      </c>
      <c r="J28" s="29">
        <v>0</v>
      </c>
      <c r="K28" s="29">
        <v>0</v>
      </c>
      <c r="L28" s="29">
        <v>0</v>
      </c>
      <c r="M28" s="29">
        <v>389.6</v>
      </c>
      <c r="N28" s="29">
        <f>SUM(J28:M28)</f>
        <v>389.6</v>
      </c>
      <c r="O28" s="29">
        <v>0</v>
      </c>
      <c r="P28" s="29"/>
      <c r="Q28" s="29"/>
      <c r="R28" s="29">
        <v>2215.9</v>
      </c>
      <c r="S28" s="29">
        <v>0</v>
      </c>
      <c r="T28" s="29">
        <v>0</v>
      </c>
      <c r="U28" s="29"/>
      <c r="V28" s="29">
        <v>0</v>
      </c>
      <c r="W28" s="29">
        <v>2633.0699999999997</v>
      </c>
      <c r="X28" s="29">
        <v>0</v>
      </c>
      <c r="Y28" s="29">
        <v>0</v>
      </c>
      <c r="Z28" s="29">
        <v>0</v>
      </c>
      <c r="AA28" s="29">
        <f>SUM(O28:Z28)</f>
        <v>4848.9699999999993</v>
      </c>
      <c r="AB28" s="29">
        <f>F28+I28+N28+AA28</f>
        <v>5326.4299999999994</v>
      </c>
      <c r="AE28" s="27">
        <f>F28</f>
        <v>87.86</v>
      </c>
      <c r="AF28" s="27">
        <f>I28</f>
        <v>0</v>
      </c>
      <c r="AG28" s="27">
        <f>N28</f>
        <v>389.6</v>
      </c>
      <c r="AH28" s="27">
        <f t="shared" si="0"/>
        <v>4848.9699999999993</v>
      </c>
      <c r="AJ28" s="27">
        <f>SUM(AE28:AI28)</f>
        <v>5326.4299999999994</v>
      </c>
    </row>
    <row r="29" spans="1:36" x14ac:dyDescent="0.2">
      <c r="A29" s="8"/>
      <c r="B29" s="9"/>
      <c r="C29" s="7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36" x14ac:dyDescent="0.2">
      <c r="A30" s="10" t="s">
        <v>8</v>
      </c>
      <c r="B30" s="6"/>
      <c r="C30" s="7"/>
      <c r="D30" s="29">
        <v>142.57</v>
      </c>
      <c r="E30" s="29"/>
      <c r="F30" s="29">
        <f>F31+F32</f>
        <v>142.57</v>
      </c>
      <c r="G30" s="29">
        <v>63.5</v>
      </c>
      <c r="H30" s="29">
        <v>11</v>
      </c>
      <c r="I30" s="29">
        <f>I31+I32</f>
        <v>74.5</v>
      </c>
      <c r="J30" s="29">
        <v>11</v>
      </c>
      <c r="K30" s="29">
        <v>54.5</v>
      </c>
      <c r="L30" s="29">
        <v>11</v>
      </c>
      <c r="M30" s="29">
        <v>102.42</v>
      </c>
      <c r="N30" s="29">
        <f>N31+N32</f>
        <v>178.92000000000002</v>
      </c>
      <c r="O30" s="29">
        <v>10</v>
      </c>
      <c r="P30" s="29"/>
      <c r="Q30" s="29"/>
      <c r="R30" s="29">
        <v>340.4</v>
      </c>
      <c r="S30" s="29">
        <v>11.5</v>
      </c>
      <c r="T30" s="29">
        <v>11</v>
      </c>
      <c r="U30" s="29"/>
      <c r="V30" s="29">
        <v>23</v>
      </c>
      <c r="W30" s="29">
        <v>828.96</v>
      </c>
      <c r="X30" s="29">
        <v>34.71</v>
      </c>
      <c r="Y30" s="29">
        <v>44.7</v>
      </c>
      <c r="Z30" s="29">
        <v>11.5</v>
      </c>
      <c r="AA30" s="29">
        <f>AA31+AA32</f>
        <v>1315.77</v>
      </c>
      <c r="AB30" s="29">
        <f>+AB31+AB32</f>
        <v>1711.76</v>
      </c>
      <c r="AE30" s="27">
        <f>F30</f>
        <v>142.57</v>
      </c>
      <c r="AF30" s="27">
        <f>I30</f>
        <v>74.5</v>
      </c>
      <c r="AG30" s="27">
        <f>N30</f>
        <v>178.92000000000002</v>
      </c>
      <c r="AH30" s="27">
        <f t="shared" si="0"/>
        <v>1315.77</v>
      </c>
      <c r="AJ30" s="27">
        <f>+AJ31+AJ32</f>
        <v>1711.76</v>
      </c>
    </row>
    <row r="31" spans="1:36" x14ac:dyDescent="0.2">
      <c r="A31" s="10" t="s">
        <v>4</v>
      </c>
      <c r="B31" s="6"/>
      <c r="C31" s="7"/>
      <c r="D31" s="29">
        <v>115.11</v>
      </c>
      <c r="E31" s="29"/>
      <c r="F31" s="29">
        <f t="shared" ref="F31:F32" si="14">SUM(D31:E31)</f>
        <v>115.11</v>
      </c>
      <c r="G31" s="29">
        <v>63.5</v>
      </c>
      <c r="H31" s="29">
        <v>11</v>
      </c>
      <c r="I31" s="29">
        <f t="shared" ref="I31:I32" si="15">SUM(G31:H31)</f>
        <v>74.5</v>
      </c>
      <c r="J31" s="29">
        <v>11</v>
      </c>
      <c r="K31" s="29">
        <v>54.5</v>
      </c>
      <c r="L31" s="29">
        <v>11</v>
      </c>
      <c r="M31" s="29">
        <v>40.22</v>
      </c>
      <c r="N31" s="29">
        <f>SUM(J31:M31)</f>
        <v>116.72</v>
      </c>
      <c r="O31" s="29">
        <v>10</v>
      </c>
      <c r="P31" s="29"/>
      <c r="Q31" s="29"/>
      <c r="R31" s="29">
        <v>0</v>
      </c>
      <c r="S31" s="29">
        <v>11.5</v>
      </c>
      <c r="T31" s="29">
        <v>11</v>
      </c>
      <c r="U31" s="29"/>
      <c r="V31" s="29">
        <v>23</v>
      </c>
      <c r="W31" s="29">
        <v>346.41999999999996</v>
      </c>
      <c r="X31" s="29">
        <v>34.71</v>
      </c>
      <c r="Y31" s="29">
        <v>44.7</v>
      </c>
      <c r="Z31" s="29">
        <v>11.5</v>
      </c>
      <c r="AA31" s="29">
        <f>SUM(O31:Z31)</f>
        <v>492.82999999999993</v>
      </c>
      <c r="AB31" s="29">
        <f>F31+I31+N31+AA31</f>
        <v>799.16</v>
      </c>
      <c r="AE31" s="27">
        <f>F31</f>
        <v>115.11</v>
      </c>
      <c r="AF31" s="27">
        <f>I31</f>
        <v>74.5</v>
      </c>
      <c r="AG31" s="27">
        <f>N31</f>
        <v>116.72</v>
      </c>
      <c r="AH31" s="27">
        <f t="shared" si="0"/>
        <v>492.82999999999993</v>
      </c>
      <c r="AJ31" s="27">
        <f>SUM(AE31:AI31)</f>
        <v>799.16</v>
      </c>
    </row>
    <row r="32" spans="1:36" x14ac:dyDescent="0.2">
      <c r="A32" s="10" t="s">
        <v>5</v>
      </c>
      <c r="B32" s="6"/>
      <c r="C32" s="7"/>
      <c r="D32" s="29">
        <v>27.46</v>
      </c>
      <c r="E32" s="29"/>
      <c r="F32" s="29">
        <f t="shared" si="14"/>
        <v>27.46</v>
      </c>
      <c r="G32" s="29">
        <v>0</v>
      </c>
      <c r="H32" s="29">
        <v>0</v>
      </c>
      <c r="I32" s="29">
        <f t="shared" si="15"/>
        <v>0</v>
      </c>
      <c r="J32" s="29">
        <v>0</v>
      </c>
      <c r="K32" s="29">
        <v>0</v>
      </c>
      <c r="L32" s="29">
        <v>0</v>
      </c>
      <c r="M32" s="29">
        <v>62.2</v>
      </c>
      <c r="N32" s="29">
        <f>SUM(J32:M32)</f>
        <v>62.2</v>
      </c>
      <c r="O32" s="29">
        <v>0</v>
      </c>
      <c r="P32" s="29"/>
      <c r="Q32" s="29"/>
      <c r="R32" s="29">
        <v>340.4</v>
      </c>
      <c r="S32" s="29">
        <v>0</v>
      </c>
      <c r="T32" s="29">
        <v>0</v>
      </c>
      <c r="U32" s="29"/>
      <c r="V32" s="29">
        <v>0</v>
      </c>
      <c r="W32" s="29">
        <v>482.54</v>
      </c>
      <c r="X32" s="29">
        <v>0</v>
      </c>
      <c r="Y32" s="29">
        <v>0</v>
      </c>
      <c r="Z32" s="29">
        <v>0</v>
      </c>
      <c r="AA32" s="29">
        <f>SUM(O32:Z32)</f>
        <v>822.94</v>
      </c>
      <c r="AB32" s="29">
        <f>F32+I32+N32+AA32</f>
        <v>912.6</v>
      </c>
      <c r="AE32" s="27">
        <f>F32</f>
        <v>27.46</v>
      </c>
      <c r="AF32" s="27">
        <f>I32</f>
        <v>0</v>
      </c>
      <c r="AG32" s="27">
        <f>N32</f>
        <v>62.2</v>
      </c>
      <c r="AH32" s="27">
        <f t="shared" si="0"/>
        <v>822.94</v>
      </c>
      <c r="AJ32" s="27">
        <f>SUM(AE32:AI32)</f>
        <v>912.6</v>
      </c>
    </row>
    <row r="33" spans="1:36" x14ac:dyDescent="0.2">
      <c r="A33" s="8"/>
      <c r="B33" s="9"/>
      <c r="C33" s="7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6" x14ac:dyDescent="0.2">
      <c r="A34" s="10" t="s">
        <v>9</v>
      </c>
      <c r="B34" s="6"/>
      <c r="C34" s="7"/>
      <c r="D34" s="29">
        <v>17.704999999999998</v>
      </c>
      <c r="E34" s="29"/>
      <c r="F34" s="29">
        <f>F35+F36</f>
        <v>17.704999999999998</v>
      </c>
      <c r="G34" s="29">
        <v>17.787500000000001</v>
      </c>
      <c r="H34" s="29">
        <v>2.7050000000000001</v>
      </c>
      <c r="I34" s="29">
        <f>I35+I36</f>
        <v>20.4925</v>
      </c>
      <c r="J34" s="29">
        <v>3.05</v>
      </c>
      <c r="K34" s="29">
        <v>9</v>
      </c>
      <c r="L34" s="29">
        <v>2.1150000000000002</v>
      </c>
      <c r="M34" s="29">
        <v>28.375</v>
      </c>
      <c r="N34" s="29">
        <f>N35+N36</f>
        <v>42.54</v>
      </c>
      <c r="O34" s="29">
        <v>3.4499999999999997</v>
      </c>
      <c r="P34" s="29"/>
      <c r="Q34" s="29"/>
      <c r="R34" s="29">
        <v>90.702500000000001</v>
      </c>
      <c r="S34" s="29">
        <v>4.0575000000000001</v>
      </c>
      <c r="T34" s="29">
        <v>3.25</v>
      </c>
      <c r="U34" s="29"/>
      <c r="V34" s="29">
        <v>6.55</v>
      </c>
      <c r="W34" s="29">
        <v>195.76249999999999</v>
      </c>
      <c r="X34" s="29">
        <v>4.5</v>
      </c>
      <c r="Y34" s="29">
        <v>7.7750000000000004</v>
      </c>
      <c r="Z34" s="29">
        <v>7.15</v>
      </c>
      <c r="AA34" s="29">
        <f>AA35+AA36</f>
        <v>323.19749999999999</v>
      </c>
      <c r="AB34" s="29">
        <f>+AB35+AB36</f>
        <v>403.93500000000006</v>
      </c>
      <c r="AE34" s="27">
        <f>F34</f>
        <v>17.704999999999998</v>
      </c>
      <c r="AF34" s="27">
        <f>I34</f>
        <v>20.4925</v>
      </c>
      <c r="AG34" s="27">
        <f>N34</f>
        <v>42.54</v>
      </c>
      <c r="AH34" s="27">
        <f t="shared" si="0"/>
        <v>323.19749999999999</v>
      </c>
      <c r="AJ34" s="27">
        <f t="shared" ref="AJ34" si="16">+AJ35+AJ36</f>
        <v>403.93500000000006</v>
      </c>
    </row>
    <row r="35" spans="1:36" x14ac:dyDescent="0.2">
      <c r="A35" s="10" t="s">
        <v>4</v>
      </c>
      <c r="B35" s="6"/>
      <c r="C35" s="7"/>
      <c r="D35" s="29">
        <v>16.555</v>
      </c>
      <c r="E35" s="29"/>
      <c r="F35" s="29">
        <f t="shared" ref="F35:F36" si="17">SUM(D35:E35)</f>
        <v>16.555</v>
      </c>
      <c r="G35" s="29">
        <v>17.787500000000001</v>
      </c>
      <c r="H35" s="29">
        <v>2.7050000000000001</v>
      </c>
      <c r="I35" s="29">
        <f t="shared" ref="I35:I36" si="18">SUM(G35:H35)</f>
        <v>20.4925</v>
      </c>
      <c r="J35" s="29">
        <v>3.05</v>
      </c>
      <c r="K35" s="29">
        <v>9</v>
      </c>
      <c r="L35" s="29">
        <v>2.1150000000000002</v>
      </c>
      <c r="M35" s="29">
        <v>7</v>
      </c>
      <c r="N35" s="29">
        <f>SUM(J35:M35)</f>
        <v>21.164999999999999</v>
      </c>
      <c r="O35" s="29">
        <v>3.4499999999999997</v>
      </c>
      <c r="P35" s="29"/>
      <c r="Q35" s="29"/>
      <c r="R35" s="29">
        <v>0</v>
      </c>
      <c r="S35" s="29">
        <v>4.0575000000000001</v>
      </c>
      <c r="T35" s="29">
        <v>3.25</v>
      </c>
      <c r="U35" s="29"/>
      <c r="V35" s="29">
        <v>6.55</v>
      </c>
      <c r="W35" s="29">
        <v>90.087500000000006</v>
      </c>
      <c r="X35" s="29">
        <v>4.5</v>
      </c>
      <c r="Y35" s="29">
        <v>7.7750000000000004</v>
      </c>
      <c r="Z35" s="29">
        <v>7.15</v>
      </c>
      <c r="AA35" s="29">
        <f>SUM(O35:Z35)</f>
        <v>126.82000000000002</v>
      </c>
      <c r="AB35" s="29">
        <f>F35+I35+N35+AA35</f>
        <v>185.03250000000003</v>
      </c>
      <c r="AE35" s="27">
        <f>F35</f>
        <v>16.555</v>
      </c>
      <c r="AF35" s="27">
        <f>I35</f>
        <v>20.4925</v>
      </c>
      <c r="AG35" s="27">
        <f>N35</f>
        <v>21.164999999999999</v>
      </c>
      <c r="AH35" s="27">
        <f t="shared" si="0"/>
        <v>126.82000000000002</v>
      </c>
      <c r="AJ35" s="27">
        <f>SUM(AE35:AI35)</f>
        <v>185.03250000000003</v>
      </c>
    </row>
    <row r="36" spans="1:36" x14ac:dyDescent="0.2">
      <c r="A36" s="10" t="s">
        <v>5</v>
      </c>
      <c r="B36" s="6"/>
      <c r="C36" s="7"/>
      <c r="D36" s="29">
        <v>1.1499999999999999</v>
      </c>
      <c r="E36" s="29"/>
      <c r="F36" s="29">
        <f t="shared" si="17"/>
        <v>1.1499999999999999</v>
      </c>
      <c r="G36" s="29">
        <v>0</v>
      </c>
      <c r="H36" s="29">
        <v>0</v>
      </c>
      <c r="I36" s="29">
        <f t="shared" si="18"/>
        <v>0</v>
      </c>
      <c r="J36" s="29">
        <v>0</v>
      </c>
      <c r="K36" s="29">
        <v>0</v>
      </c>
      <c r="L36" s="29">
        <v>0</v>
      </c>
      <c r="M36" s="29">
        <v>21.375</v>
      </c>
      <c r="N36" s="29">
        <f>SUM(J36:M36)</f>
        <v>21.375</v>
      </c>
      <c r="O36" s="29">
        <v>0</v>
      </c>
      <c r="P36" s="29"/>
      <c r="Q36" s="29"/>
      <c r="R36" s="29">
        <v>90.702500000000001</v>
      </c>
      <c r="S36" s="29">
        <v>0</v>
      </c>
      <c r="T36" s="29">
        <v>0</v>
      </c>
      <c r="U36" s="29"/>
      <c r="V36" s="29">
        <v>0</v>
      </c>
      <c r="W36" s="29">
        <v>105.675</v>
      </c>
      <c r="X36" s="29">
        <v>0</v>
      </c>
      <c r="Y36" s="29">
        <v>0</v>
      </c>
      <c r="Z36" s="29">
        <v>0</v>
      </c>
      <c r="AA36" s="29">
        <f>SUM(O36:Z36)</f>
        <v>196.3775</v>
      </c>
      <c r="AB36" s="29">
        <f>F36+I36+N36+AA36</f>
        <v>218.9025</v>
      </c>
      <c r="AE36" s="27">
        <f>F36</f>
        <v>1.1499999999999999</v>
      </c>
      <c r="AF36" s="27">
        <f>I36</f>
        <v>0</v>
      </c>
      <c r="AG36" s="27">
        <f>N36</f>
        <v>21.375</v>
      </c>
      <c r="AH36" s="27">
        <f t="shared" si="0"/>
        <v>196.3775</v>
      </c>
      <c r="AJ36" s="27">
        <f>SUM(AE36:AI36)</f>
        <v>218.9025</v>
      </c>
    </row>
    <row r="37" spans="1:36" x14ac:dyDescent="0.2">
      <c r="A37" s="8"/>
      <c r="B37" s="9"/>
      <c r="C37" s="7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6" x14ac:dyDescent="0.2">
      <c r="A38" s="10" t="s">
        <v>10</v>
      </c>
      <c r="B38" s="6"/>
      <c r="C38" s="7"/>
      <c r="D38" s="29">
        <v>0</v>
      </c>
      <c r="E38" s="29"/>
      <c r="F38" s="29">
        <f>F39+F40</f>
        <v>0</v>
      </c>
      <c r="G38" s="29">
        <v>9.1666666666666696</v>
      </c>
      <c r="H38" s="29">
        <v>0</v>
      </c>
      <c r="I38" s="29">
        <f>I39+I40</f>
        <v>9.1666666666666696</v>
      </c>
      <c r="J38" s="29">
        <v>0</v>
      </c>
      <c r="K38" s="29">
        <v>0</v>
      </c>
      <c r="L38" s="29">
        <v>0</v>
      </c>
      <c r="M38" s="29">
        <v>0</v>
      </c>
      <c r="N38" s="29">
        <f>N39+N40</f>
        <v>0</v>
      </c>
      <c r="O38" s="29">
        <v>0</v>
      </c>
      <c r="P38" s="29"/>
      <c r="Q38" s="29"/>
      <c r="R38" s="29">
        <v>0</v>
      </c>
      <c r="S38" s="29">
        <v>0</v>
      </c>
      <c r="T38" s="29">
        <v>0</v>
      </c>
      <c r="U38" s="29"/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f>AA39+AA40</f>
        <v>0</v>
      </c>
      <c r="AB38" s="29">
        <f>+AB39+AB40</f>
        <v>9.1666666666666696</v>
      </c>
      <c r="AE38" s="27">
        <f t="shared" ref="AE38:AE44" si="19">F38</f>
        <v>0</v>
      </c>
      <c r="AF38" s="27">
        <f t="shared" ref="AF38:AF44" si="20">I38</f>
        <v>9.1666666666666696</v>
      </c>
      <c r="AG38" s="27">
        <f>N38</f>
        <v>0</v>
      </c>
      <c r="AH38" s="27">
        <f t="shared" ref="AH38:AH98" si="21">AA38</f>
        <v>0</v>
      </c>
      <c r="AJ38" s="27">
        <f t="shared" ref="AJ38" si="22">+AJ39+AJ40</f>
        <v>9.1666666666666696</v>
      </c>
    </row>
    <row r="39" spans="1:36" x14ac:dyDescent="0.2">
      <c r="A39" s="10" t="s">
        <v>4</v>
      </c>
      <c r="B39" s="6"/>
      <c r="C39" s="7"/>
      <c r="D39" s="29">
        <v>0</v>
      </c>
      <c r="E39" s="29"/>
      <c r="F39" s="29">
        <f t="shared" ref="F39:F40" si="23">SUM(D39:E39)</f>
        <v>0</v>
      </c>
      <c r="G39" s="29">
        <v>9.1666666666666696</v>
      </c>
      <c r="H39" s="29">
        <v>0</v>
      </c>
      <c r="I39" s="29">
        <f t="shared" ref="I39:I40" si="24">SUM(G39:H39)</f>
        <v>9.1666666666666696</v>
      </c>
      <c r="J39" s="29">
        <v>0</v>
      </c>
      <c r="K39" s="29">
        <v>0</v>
      </c>
      <c r="L39" s="29">
        <v>0</v>
      </c>
      <c r="M39" s="29">
        <v>0</v>
      </c>
      <c r="N39" s="29">
        <f>SUM(J39:M39)</f>
        <v>0</v>
      </c>
      <c r="O39" s="29">
        <v>0</v>
      </c>
      <c r="P39" s="29"/>
      <c r="Q39" s="29"/>
      <c r="R39" s="29">
        <v>0</v>
      </c>
      <c r="S39" s="29">
        <v>0</v>
      </c>
      <c r="T39" s="29">
        <v>0</v>
      </c>
      <c r="U39" s="29"/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f>SUM(O39:Z39)</f>
        <v>0</v>
      </c>
      <c r="AB39" s="29">
        <f>F39+I39+N39+AA39</f>
        <v>9.1666666666666696</v>
      </c>
      <c r="AE39" s="27">
        <f t="shared" si="19"/>
        <v>0</v>
      </c>
      <c r="AF39" s="27">
        <f t="shared" si="20"/>
        <v>9.1666666666666696</v>
      </c>
      <c r="AG39" s="27">
        <f>N39</f>
        <v>0</v>
      </c>
      <c r="AH39" s="27">
        <f t="shared" si="21"/>
        <v>0</v>
      </c>
      <c r="AJ39" s="27">
        <f>SUM(AE39:AI39)</f>
        <v>9.1666666666666696</v>
      </c>
    </row>
    <row r="40" spans="1:36" x14ac:dyDescent="0.2">
      <c r="A40" s="10" t="s">
        <v>5</v>
      </c>
      <c r="B40" s="6"/>
      <c r="C40" s="7"/>
      <c r="D40" s="29">
        <v>0</v>
      </c>
      <c r="E40" s="29"/>
      <c r="F40" s="29">
        <f t="shared" si="23"/>
        <v>0</v>
      </c>
      <c r="G40" s="29">
        <v>0</v>
      </c>
      <c r="H40" s="29">
        <v>0</v>
      </c>
      <c r="I40" s="29">
        <f t="shared" si="24"/>
        <v>0</v>
      </c>
      <c r="J40" s="29">
        <v>0</v>
      </c>
      <c r="K40" s="29">
        <v>0</v>
      </c>
      <c r="L40" s="29">
        <v>0</v>
      </c>
      <c r="M40" s="29">
        <v>0</v>
      </c>
      <c r="N40" s="29">
        <f>SUM(J40:M40)</f>
        <v>0</v>
      </c>
      <c r="O40" s="29">
        <v>0</v>
      </c>
      <c r="P40" s="29"/>
      <c r="Q40" s="29"/>
      <c r="R40" s="29">
        <v>0</v>
      </c>
      <c r="S40" s="29">
        <v>0</v>
      </c>
      <c r="T40" s="29">
        <v>0</v>
      </c>
      <c r="U40" s="29"/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f>SUM(O40:Z40)</f>
        <v>0</v>
      </c>
      <c r="AB40" s="29">
        <f>F40+I40+N40+AA40</f>
        <v>0</v>
      </c>
      <c r="AE40" s="27">
        <f t="shared" si="19"/>
        <v>0</v>
      </c>
      <c r="AF40" s="27">
        <f t="shared" si="20"/>
        <v>0</v>
      </c>
      <c r="AG40" s="27">
        <f>N40</f>
        <v>0</v>
      </c>
      <c r="AH40" s="27">
        <f t="shared" si="21"/>
        <v>0</v>
      </c>
      <c r="AJ40" s="27">
        <f>SUM(AE40:AI40)</f>
        <v>0</v>
      </c>
    </row>
    <row r="41" spans="1:36" x14ac:dyDescent="0.2">
      <c r="A41" s="8"/>
      <c r="B41" s="9"/>
      <c r="C41" s="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E41" s="27">
        <f t="shared" si="19"/>
        <v>0</v>
      </c>
      <c r="AF41" s="27">
        <f t="shared" si="20"/>
        <v>0</v>
      </c>
      <c r="AG41" s="27">
        <f>N41</f>
        <v>0</v>
      </c>
      <c r="AH41" s="27">
        <f t="shared" si="21"/>
        <v>0</v>
      </c>
    </row>
    <row r="42" spans="1:36" x14ac:dyDescent="0.2">
      <c r="A42" s="10" t="s">
        <v>11</v>
      </c>
      <c r="B42" s="6"/>
      <c r="C42" s="7"/>
      <c r="D42" s="29">
        <v>0</v>
      </c>
      <c r="E42" s="29"/>
      <c r="F42" s="29">
        <f>F43+F44</f>
        <v>0</v>
      </c>
      <c r="G42" s="29">
        <v>0</v>
      </c>
      <c r="H42" s="29">
        <v>0</v>
      </c>
      <c r="I42" s="29">
        <f>I43+I44</f>
        <v>0</v>
      </c>
      <c r="J42" s="29">
        <v>0</v>
      </c>
      <c r="K42" s="29">
        <v>0</v>
      </c>
      <c r="L42" s="29">
        <v>0</v>
      </c>
      <c r="M42" s="29">
        <v>0</v>
      </c>
      <c r="N42" s="29">
        <f>N43+N44</f>
        <v>0</v>
      </c>
      <c r="O42" s="29">
        <v>0</v>
      </c>
      <c r="P42" s="29"/>
      <c r="Q42" s="29"/>
      <c r="R42" s="29">
        <v>0</v>
      </c>
      <c r="S42" s="29">
        <v>0</v>
      </c>
      <c r="T42" s="29">
        <v>0</v>
      </c>
      <c r="U42" s="29"/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f>AA43+AA44</f>
        <v>0</v>
      </c>
      <c r="AB42" s="29">
        <f>+AB43+AB44</f>
        <v>0</v>
      </c>
      <c r="AE42" s="27">
        <f t="shared" si="19"/>
        <v>0</v>
      </c>
      <c r="AF42" s="27">
        <f t="shared" si="20"/>
        <v>0</v>
      </c>
      <c r="AG42" s="27">
        <f>N42</f>
        <v>0</v>
      </c>
      <c r="AH42" s="27">
        <f t="shared" si="21"/>
        <v>0</v>
      </c>
      <c r="AJ42" s="27">
        <f>+AJ43+AJ44</f>
        <v>0</v>
      </c>
    </row>
    <row r="43" spans="1:36" x14ac:dyDescent="0.2">
      <c r="A43" s="10" t="s">
        <v>4</v>
      </c>
      <c r="B43" s="6"/>
      <c r="C43" s="7"/>
      <c r="D43" s="29">
        <v>0</v>
      </c>
      <c r="E43" s="29"/>
      <c r="F43" s="29">
        <f t="shared" ref="F43:F44" si="25">SUM(D43:E43)</f>
        <v>0</v>
      </c>
      <c r="G43" s="29">
        <v>0</v>
      </c>
      <c r="H43" s="29">
        <v>0</v>
      </c>
      <c r="I43" s="29">
        <f t="shared" ref="I43:I44" si="26">SUM(G43:H43)</f>
        <v>0</v>
      </c>
      <c r="J43" s="29">
        <v>0</v>
      </c>
      <c r="K43" s="29">
        <v>0</v>
      </c>
      <c r="L43" s="29">
        <v>0</v>
      </c>
      <c r="M43" s="29">
        <v>0</v>
      </c>
      <c r="N43" s="29">
        <f>SUM(J43:M43)</f>
        <v>0</v>
      </c>
      <c r="O43" s="29">
        <v>0</v>
      </c>
      <c r="P43" s="29"/>
      <c r="Q43" s="29"/>
      <c r="R43" s="29">
        <v>0</v>
      </c>
      <c r="S43" s="29">
        <v>0</v>
      </c>
      <c r="T43" s="29">
        <v>0</v>
      </c>
      <c r="U43" s="29"/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f>SUM(O43:Z43)</f>
        <v>0</v>
      </c>
      <c r="AB43" s="29">
        <f>F43+I43+N43+AA43</f>
        <v>0</v>
      </c>
      <c r="AE43" s="27">
        <f t="shared" si="19"/>
        <v>0</v>
      </c>
      <c r="AF43" s="27">
        <f t="shared" si="20"/>
        <v>0</v>
      </c>
      <c r="AG43" s="27">
        <f>N43</f>
        <v>0</v>
      </c>
      <c r="AH43" s="27">
        <f t="shared" si="21"/>
        <v>0</v>
      </c>
      <c r="AJ43" s="27">
        <f>SUM(AE43:AI43)</f>
        <v>0</v>
      </c>
    </row>
    <row r="44" spans="1:36" x14ac:dyDescent="0.2">
      <c r="A44" s="10" t="s">
        <v>5</v>
      </c>
      <c r="B44" s="6"/>
      <c r="C44" s="7"/>
      <c r="D44" s="29">
        <v>0</v>
      </c>
      <c r="E44" s="29"/>
      <c r="F44" s="29">
        <f t="shared" si="25"/>
        <v>0</v>
      </c>
      <c r="G44" s="29">
        <v>0</v>
      </c>
      <c r="H44" s="29">
        <v>0</v>
      </c>
      <c r="I44" s="29">
        <f t="shared" si="26"/>
        <v>0</v>
      </c>
      <c r="J44" s="29">
        <v>0</v>
      </c>
      <c r="K44" s="29">
        <v>0</v>
      </c>
      <c r="L44" s="29">
        <v>0</v>
      </c>
      <c r="M44" s="29">
        <v>0</v>
      </c>
      <c r="N44" s="29">
        <f>SUM(J44:M44)</f>
        <v>0</v>
      </c>
      <c r="O44" s="29">
        <v>0</v>
      </c>
      <c r="P44" s="29"/>
      <c r="Q44" s="29"/>
      <c r="R44" s="29">
        <v>0</v>
      </c>
      <c r="S44" s="29">
        <v>0</v>
      </c>
      <c r="T44" s="29">
        <v>0</v>
      </c>
      <c r="U44" s="29"/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f>SUM(O44:Z44)</f>
        <v>0</v>
      </c>
      <c r="AB44" s="29">
        <f>F44+I44+N44+AA44</f>
        <v>0</v>
      </c>
      <c r="AE44" s="27">
        <f t="shared" si="19"/>
        <v>0</v>
      </c>
      <c r="AF44" s="27">
        <f t="shared" si="20"/>
        <v>0</v>
      </c>
      <c r="AG44" s="27">
        <f>N44</f>
        <v>0</v>
      </c>
      <c r="AH44" s="27">
        <f t="shared" si="21"/>
        <v>0</v>
      </c>
      <c r="AJ44" s="27">
        <f>SUM(AE44:AI44)</f>
        <v>0</v>
      </c>
    </row>
    <row r="45" spans="1:36" x14ac:dyDescent="0.2">
      <c r="A45" s="10"/>
      <c r="B45" s="6"/>
      <c r="C45" s="7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pans="1:36" x14ac:dyDescent="0.2">
      <c r="A46" s="10" t="s">
        <v>12</v>
      </c>
      <c r="B46" s="6"/>
      <c r="C46" s="7"/>
      <c r="D46" s="29">
        <v>15676.300000000279</v>
      </c>
      <c r="E46" s="29"/>
      <c r="F46" s="29">
        <f>F47+F48</f>
        <v>15676.300000000279</v>
      </c>
      <c r="G46" s="29">
        <v>101.25</v>
      </c>
      <c r="H46" s="29">
        <v>3.6999999999534339</v>
      </c>
      <c r="I46" s="29">
        <f>I47+I48</f>
        <v>104.94999999995343</v>
      </c>
      <c r="J46" s="29">
        <v>14.100000000093132</v>
      </c>
      <c r="K46" s="29">
        <v>91.133333333302289</v>
      </c>
      <c r="L46" s="29">
        <v>997.5</v>
      </c>
      <c r="M46" s="29">
        <v>1001.7333333333954</v>
      </c>
      <c r="N46" s="29">
        <f>N47+N48</f>
        <v>2104.4666666667908</v>
      </c>
      <c r="O46" s="29">
        <v>62.5</v>
      </c>
      <c r="P46" s="29"/>
      <c r="Q46" s="29"/>
      <c r="R46" s="29">
        <v>686.35000000009313</v>
      </c>
      <c r="S46" s="29">
        <v>296</v>
      </c>
      <c r="T46" s="29">
        <v>184.55000000004657</v>
      </c>
      <c r="U46" s="29"/>
      <c r="V46" s="29">
        <v>1136.5833333334886</v>
      </c>
      <c r="W46" s="29">
        <v>1158.8500000000931</v>
      </c>
      <c r="X46" s="29">
        <v>4679</v>
      </c>
      <c r="Y46" s="29">
        <v>2755.7833333332092</v>
      </c>
      <c r="Z46" s="29">
        <v>173.5</v>
      </c>
      <c r="AA46" s="29">
        <f>AA47+AA48</f>
        <v>11133.116666666931</v>
      </c>
      <c r="AB46" s="29">
        <f>+AB47+AB48</f>
        <v>29018.833333333954</v>
      </c>
      <c r="AE46" s="27">
        <f>F46</f>
        <v>15676.300000000279</v>
      </c>
      <c r="AF46" s="27">
        <f>I46</f>
        <v>104.94999999995343</v>
      </c>
      <c r="AG46" s="27">
        <f>N46</f>
        <v>2104.4666666667908</v>
      </c>
      <c r="AH46" s="27">
        <f t="shared" si="21"/>
        <v>11133.116666666931</v>
      </c>
      <c r="AJ46" s="27">
        <f t="shared" ref="AJ46" si="27">+AJ47+AJ48</f>
        <v>29018.833333333954</v>
      </c>
    </row>
    <row r="47" spans="1:36" x14ac:dyDescent="0.2">
      <c r="A47" s="10" t="s">
        <v>4</v>
      </c>
      <c r="B47" s="6"/>
      <c r="C47" s="7"/>
      <c r="D47" s="29">
        <v>14945.800000000279</v>
      </c>
      <c r="E47" s="29"/>
      <c r="F47" s="29">
        <f t="shared" ref="F47:F48" si="28">SUM(D47:E47)</f>
        <v>14945.800000000279</v>
      </c>
      <c r="G47" s="29">
        <v>101.25</v>
      </c>
      <c r="H47" s="29">
        <v>3.6999999999534339</v>
      </c>
      <c r="I47" s="29">
        <f t="shared" ref="I47:I48" si="29">SUM(G47:H47)</f>
        <v>104.94999999995343</v>
      </c>
      <c r="J47" s="29">
        <v>14.100000000093132</v>
      </c>
      <c r="K47" s="29">
        <v>91.133333333302289</v>
      </c>
      <c r="L47" s="29">
        <v>997.5</v>
      </c>
      <c r="M47" s="29">
        <v>784.33333333325572</v>
      </c>
      <c r="N47" s="29">
        <f>SUM(J47:M47)</f>
        <v>1887.0666666666511</v>
      </c>
      <c r="O47" s="29">
        <v>62.5</v>
      </c>
      <c r="P47" s="29"/>
      <c r="Q47" s="29"/>
      <c r="R47" s="29">
        <v>0</v>
      </c>
      <c r="S47" s="29">
        <v>296</v>
      </c>
      <c r="T47" s="29">
        <v>184.55000000004657</v>
      </c>
      <c r="U47" s="29"/>
      <c r="V47" s="29">
        <v>1136.5833333334886</v>
      </c>
      <c r="W47" s="29">
        <v>789.66666666674428</v>
      </c>
      <c r="X47" s="29">
        <v>4679</v>
      </c>
      <c r="Y47" s="29">
        <v>2755.7833333332092</v>
      </c>
      <c r="Z47" s="29">
        <v>173.5</v>
      </c>
      <c r="AA47" s="29">
        <f>SUM(O47:Z47)</f>
        <v>10077.583333333489</v>
      </c>
      <c r="AB47" s="29">
        <f>F47+I47+N47+AA47</f>
        <v>27015.400000000373</v>
      </c>
      <c r="AE47" s="27">
        <f>F47</f>
        <v>14945.800000000279</v>
      </c>
      <c r="AF47" s="27">
        <f>I47</f>
        <v>104.94999999995343</v>
      </c>
      <c r="AG47" s="27">
        <f>N47</f>
        <v>1887.0666666666511</v>
      </c>
      <c r="AH47" s="27">
        <f t="shared" si="21"/>
        <v>10077.583333333489</v>
      </c>
      <c r="AJ47" s="27">
        <f>SUM(AE47:AI47)</f>
        <v>27015.400000000373</v>
      </c>
    </row>
    <row r="48" spans="1:36" x14ac:dyDescent="0.2">
      <c r="A48" s="10" t="s">
        <v>5</v>
      </c>
      <c r="B48" s="6"/>
      <c r="C48" s="7"/>
      <c r="D48" s="29">
        <v>730.5</v>
      </c>
      <c r="E48" s="29"/>
      <c r="F48" s="29">
        <f t="shared" si="28"/>
        <v>730.5</v>
      </c>
      <c r="G48" s="29">
        <v>0</v>
      </c>
      <c r="H48" s="29">
        <v>0</v>
      </c>
      <c r="I48" s="29">
        <f t="shared" si="29"/>
        <v>0</v>
      </c>
      <c r="J48" s="29">
        <v>0</v>
      </c>
      <c r="K48" s="29">
        <v>0</v>
      </c>
      <c r="L48" s="29">
        <v>0</v>
      </c>
      <c r="M48" s="29">
        <v>217.4000000001397</v>
      </c>
      <c r="N48" s="29">
        <f>SUM(J48:M48)</f>
        <v>217.4000000001397</v>
      </c>
      <c r="O48" s="29">
        <v>0</v>
      </c>
      <c r="P48" s="29"/>
      <c r="Q48" s="29"/>
      <c r="R48" s="29">
        <v>686.35000000009313</v>
      </c>
      <c r="S48" s="29">
        <v>0</v>
      </c>
      <c r="T48" s="29">
        <v>0</v>
      </c>
      <c r="U48" s="29"/>
      <c r="V48" s="29">
        <v>0</v>
      </c>
      <c r="W48" s="29">
        <v>369.18333333334886</v>
      </c>
      <c r="X48" s="29">
        <v>0</v>
      </c>
      <c r="Y48" s="29">
        <v>0</v>
      </c>
      <c r="Z48" s="29">
        <v>0</v>
      </c>
      <c r="AA48" s="29">
        <f>SUM(O48:Z48)</f>
        <v>1055.533333333442</v>
      </c>
      <c r="AB48" s="29">
        <f>F48+I48+N48+AA48</f>
        <v>2003.4333333335817</v>
      </c>
      <c r="AE48" s="27">
        <f>F48</f>
        <v>730.5</v>
      </c>
      <c r="AF48" s="27">
        <f>I48</f>
        <v>0</v>
      </c>
      <c r="AG48" s="27">
        <f>N48</f>
        <v>217.4000000001397</v>
      </c>
      <c r="AH48" s="27">
        <f t="shared" si="21"/>
        <v>1055.533333333442</v>
      </c>
      <c r="AJ48" s="27">
        <f>SUM(AE48:AI48)</f>
        <v>2003.4333333335817</v>
      </c>
    </row>
    <row r="49" spans="1:36" x14ac:dyDescent="0.2">
      <c r="A49" s="8"/>
      <c r="B49" s="9"/>
      <c r="C49" s="7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1:36" x14ac:dyDescent="0.2">
      <c r="A50" s="10" t="s">
        <v>13</v>
      </c>
      <c r="B50" s="6"/>
      <c r="C50" s="7"/>
      <c r="D50" s="29">
        <v>15676.300000000279</v>
      </c>
      <c r="E50" s="29"/>
      <c r="F50" s="29">
        <f>F51+F52</f>
        <v>15676.300000000279</v>
      </c>
      <c r="G50" s="29">
        <v>92.083333333333329</v>
      </c>
      <c r="H50" s="29">
        <v>3.6999999999534339</v>
      </c>
      <c r="I50" s="29">
        <f>I51+I52</f>
        <v>95.783333333286762</v>
      </c>
      <c r="J50" s="29">
        <v>14.100000000093132</v>
      </c>
      <c r="K50" s="29">
        <v>91.133333333302289</v>
      </c>
      <c r="L50" s="29">
        <v>997.5</v>
      </c>
      <c r="M50" s="29">
        <v>1001.7333333333954</v>
      </c>
      <c r="N50" s="29">
        <f>N51+N52</f>
        <v>2104.4666666667908</v>
      </c>
      <c r="O50" s="29">
        <v>62.5</v>
      </c>
      <c r="P50" s="29"/>
      <c r="Q50" s="29"/>
      <c r="R50" s="29">
        <v>686.35000000009313</v>
      </c>
      <c r="S50" s="29">
        <v>296</v>
      </c>
      <c r="T50" s="29">
        <v>184.55000000004657</v>
      </c>
      <c r="U50" s="29"/>
      <c r="V50" s="29">
        <v>1136.5833333334886</v>
      </c>
      <c r="W50" s="29">
        <v>1158.8500000000931</v>
      </c>
      <c r="X50" s="29">
        <v>4679</v>
      </c>
      <c r="Y50" s="29">
        <v>2755.7833333332092</v>
      </c>
      <c r="Z50" s="29">
        <v>173.5</v>
      </c>
      <c r="AA50" s="29">
        <f>AA51+AA52</f>
        <v>11133.116666666931</v>
      </c>
      <c r="AB50" s="29">
        <f>+AB51+AB52</f>
        <v>29009.66666666729</v>
      </c>
      <c r="AE50" s="27">
        <f>F50</f>
        <v>15676.300000000279</v>
      </c>
      <c r="AF50" s="27">
        <f>I50</f>
        <v>95.783333333286762</v>
      </c>
      <c r="AG50" s="27">
        <f>N50</f>
        <v>2104.4666666667908</v>
      </c>
      <c r="AH50" s="27">
        <f t="shared" si="21"/>
        <v>11133.116666666931</v>
      </c>
      <c r="AJ50" s="27">
        <f>+AJ51+AJ52</f>
        <v>29009.66666666729</v>
      </c>
    </row>
    <row r="51" spans="1:36" x14ac:dyDescent="0.2">
      <c r="A51" s="10" t="s">
        <v>4</v>
      </c>
      <c r="B51" s="6"/>
      <c r="C51" s="7"/>
      <c r="D51" s="29">
        <v>14945.800000000279</v>
      </c>
      <c r="E51" s="29"/>
      <c r="F51" s="29">
        <f t="shared" ref="F51:F52" si="30">SUM(D51:E51)</f>
        <v>14945.800000000279</v>
      </c>
      <c r="G51" s="29">
        <v>92.083333333333329</v>
      </c>
      <c r="H51" s="29">
        <v>3.6999999999534339</v>
      </c>
      <c r="I51" s="29">
        <f t="shared" ref="I51:I52" si="31">SUM(G51:H51)</f>
        <v>95.783333333286762</v>
      </c>
      <c r="J51" s="29">
        <v>14.100000000093132</v>
      </c>
      <c r="K51" s="29">
        <v>91.133333333302289</v>
      </c>
      <c r="L51" s="29">
        <v>997.5</v>
      </c>
      <c r="M51" s="29">
        <v>784.33333333325572</v>
      </c>
      <c r="N51" s="29">
        <f>SUM(J51:M51)</f>
        <v>1887.0666666666511</v>
      </c>
      <c r="O51" s="29">
        <v>62.5</v>
      </c>
      <c r="P51" s="29"/>
      <c r="Q51" s="29"/>
      <c r="R51" s="29">
        <v>0</v>
      </c>
      <c r="S51" s="29">
        <v>296</v>
      </c>
      <c r="T51" s="29">
        <v>184.55000000004657</v>
      </c>
      <c r="U51" s="29"/>
      <c r="V51" s="29">
        <v>1136.5833333334886</v>
      </c>
      <c r="W51" s="29">
        <v>789.66666666674428</v>
      </c>
      <c r="X51" s="29">
        <v>4679</v>
      </c>
      <c r="Y51" s="29">
        <v>2755.7833333332092</v>
      </c>
      <c r="Z51" s="29">
        <v>173.5</v>
      </c>
      <c r="AA51" s="29">
        <f>SUM(O51:Z51)</f>
        <v>10077.583333333489</v>
      </c>
      <c r="AB51" s="29">
        <f>F51+I51+N51+AA51</f>
        <v>27006.233333333708</v>
      </c>
      <c r="AE51" s="27">
        <f>F51</f>
        <v>14945.800000000279</v>
      </c>
      <c r="AF51" s="27">
        <f>I51</f>
        <v>95.783333333286762</v>
      </c>
      <c r="AG51" s="27">
        <f>N51</f>
        <v>1887.0666666666511</v>
      </c>
      <c r="AH51" s="27">
        <f t="shared" si="21"/>
        <v>10077.583333333489</v>
      </c>
      <c r="AJ51" s="27">
        <f>SUM(AE51:AI51)</f>
        <v>27006.233333333708</v>
      </c>
    </row>
    <row r="52" spans="1:36" x14ac:dyDescent="0.2">
      <c r="A52" s="10" t="s">
        <v>5</v>
      </c>
      <c r="B52" s="6"/>
      <c r="C52" s="7"/>
      <c r="D52" s="29">
        <v>730.5</v>
      </c>
      <c r="E52" s="29"/>
      <c r="F52" s="29">
        <f t="shared" si="30"/>
        <v>730.5</v>
      </c>
      <c r="G52" s="29">
        <v>0</v>
      </c>
      <c r="H52" s="29">
        <v>0</v>
      </c>
      <c r="I52" s="29">
        <f t="shared" si="31"/>
        <v>0</v>
      </c>
      <c r="J52" s="29">
        <v>0</v>
      </c>
      <c r="K52" s="29">
        <v>0</v>
      </c>
      <c r="L52" s="29">
        <v>0</v>
      </c>
      <c r="M52" s="29">
        <v>217.4000000001397</v>
      </c>
      <c r="N52" s="29">
        <f>SUM(J52:M52)</f>
        <v>217.4000000001397</v>
      </c>
      <c r="O52" s="29">
        <v>0</v>
      </c>
      <c r="P52" s="29"/>
      <c r="Q52" s="29"/>
      <c r="R52" s="29">
        <v>686.35000000009313</v>
      </c>
      <c r="S52" s="29">
        <v>0</v>
      </c>
      <c r="T52" s="29">
        <v>0</v>
      </c>
      <c r="U52" s="29"/>
      <c r="V52" s="29">
        <v>0</v>
      </c>
      <c r="W52" s="29">
        <v>369.18333333334886</v>
      </c>
      <c r="X52" s="29">
        <v>0</v>
      </c>
      <c r="Y52" s="29">
        <v>0</v>
      </c>
      <c r="Z52" s="29">
        <v>0</v>
      </c>
      <c r="AA52" s="29">
        <f>SUM(O52:Z52)</f>
        <v>1055.533333333442</v>
      </c>
      <c r="AB52" s="29">
        <f>F52+I52+N52+AA52</f>
        <v>2003.4333333335817</v>
      </c>
      <c r="AE52" s="27">
        <f>F52</f>
        <v>730.5</v>
      </c>
      <c r="AF52" s="27">
        <f>I52</f>
        <v>0</v>
      </c>
      <c r="AG52" s="27">
        <f>N52</f>
        <v>217.4000000001397</v>
      </c>
      <c r="AH52" s="27">
        <f t="shared" si="21"/>
        <v>1055.533333333442</v>
      </c>
      <c r="AJ52" s="27">
        <f>SUM(AE52:AI52)</f>
        <v>2003.4333333335817</v>
      </c>
    </row>
    <row r="53" spans="1:36" x14ac:dyDescent="0.2">
      <c r="A53" s="8"/>
      <c r="B53" s="9"/>
      <c r="C53" s="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</row>
    <row r="54" spans="1:36" x14ac:dyDescent="0.2">
      <c r="A54" s="10" t="s">
        <v>14</v>
      </c>
      <c r="B54" s="6"/>
      <c r="C54" s="7"/>
      <c r="D54" s="29">
        <v>15676.300000000279</v>
      </c>
      <c r="E54" s="29"/>
      <c r="F54" s="29">
        <f>F55+F56</f>
        <v>15676.300000000279</v>
      </c>
      <c r="G54" s="29">
        <v>101.25</v>
      </c>
      <c r="H54" s="29">
        <v>3.6999999999534339</v>
      </c>
      <c r="I54" s="29">
        <f>I55+I56</f>
        <v>104.94999999995343</v>
      </c>
      <c r="J54" s="29">
        <v>14.100000000093132</v>
      </c>
      <c r="K54" s="29">
        <v>91.133333333302289</v>
      </c>
      <c r="L54" s="29">
        <v>997.5</v>
      </c>
      <c r="M54" s="29">
        <v>1001.7333333333954</v>
      </c>
      <c r="N54" s="29">
        <f>N55+N56</f>
        <v>2104.4666666667908</v>
      </c>
      <c r="O54" s="29">
        <v>62.5</v>
      </c>
      <c r="P54" s="29"/>
      <c r="Q54" s="29"/>
      <c r="R54" s="29">
        <v>686.35000000009313</v>
      </c>
      <c r="S54" s="29">
        <v>296</v>
      </c>
      <c r="T54" s="29">
        <v>184.55000000004657</v>
      </c>
      <c r="U54" s="29"/>
      <c r="V54" s="29">
        <v>1136.5833333334886</v>
      </c>
      <c r="W54" s="29">
        <v>1158.8500000000931</v>
      </c>
      <c r="X54" s="29">
        <v>4679</v>
      </c>
      <c r="Y54" s="29">
        <v>2755.7833333332092</v>
      </c>
      <c r="Z54" s="29">
        <v>173.5</v>
      </c>
      <c r="AA54" s="29">
        <f>AA55+AA56</f>
        <v>11133.116666666931</v>
      </c>
      <c r="AB54" s="29">
        <f>+AB55+AB56</f>
        <v>29018.833333333954</v>
      </c>
      <c r="AE54" s="27">
        <f>F54</f>
        <v>15676.300000000279</v>
      </c>
      <c r="AF54" s="27">
        <f>I54</f>
        <v>104.94999999995343</v>
      </c>
      <c r="AG54" s="27">
        <f>N54</f>
        <v>2104.4666666667908</v>
      </c>
      <c r="AH54" s="27">
        <f t="shared" si="21"/>
        <v>11133.116666666931</v>
      </c>
      <c r="AJ54" s="27">
        <f t="shared" ref="AJ54" si="32">+AJ55+AJ56</f>
        <v>29018.833333333954</v>
      </c>
    </row>
    <row r="55" spans="1:36" x14ac:dyDescent="0.2">
      <c r="A55" s="10" t="s">
        <v>4</v>
      </c>
      <c r="B55" s="6"/>
      <c r="C55" s="7"/>
      <c r="D55" s="29">
        <v>14945.800000000279</v>
      </c>
      <c r="E55" s="29"/>
      <c r="F55" s="29">
        <f t="shared" ref="F55:F56" si="33">SUM(D55:E55)</f>
        <v>14945.800000000279</v>
      </c>
      <c r="G55" s="29">
        <v>101.25</v>
      </c>
      <c r="H55" s="29">
        <v>3.6999999999534339</v>
      </c>
      <c r="I55" s="29">
        <f t="shared" ref="I55:I56" si="34">SUM(G55:H55)</f>
        <v>104.94999999995343</v>
      </c>
      <c r="J55" s="29">
        <v>14.100000000093132</v>
      </c>
      <c r="K55" s="29">
        <v>91.133333333302289</v>
      </c>
      <c r="L55" s="29">
        <v>997.5</v>
      </c>
      <c r="M55" s="29">
        <v>784.33333333325572</v>
      </c>
      <c r="N55" s="29">
        <f>SUM(J55:M55)</f>
        <v>1887.0666666666511</v>
      </c>
      <c r="O55" s="29">
        <v>62.5</v>
      </c>
      <c r="P55" s="29"/>
      <c r="Q55" s="29"/>
      <c r="R55" s="29">
        <v>0</v>
      </c>
      <c r="S55" s="29">
        <v>296</v>
      </c>
      <c r="T55" s="29">
        <v>184.55000000004657</v>
      </c>
      <c r="U55" s="29"/>
      <c r="V55" s="29">
        <v>1136.5833333334886</v>
      </c>
      <c r="W55" s="29">
        <v>789.66666666674428</v>
      </c>
      <c r="X55" s="29">
        <v>4679</v>
      </c>
      <c r="Y55" s="29">
        <v>2755.7833333332092</v>
      </c>
      <c r="Z55" s="29">
        <v>173.5</v>
      </c>
      <c r="AA55" s="29">
        <f>SUM(O55:Z55)</f>
        <v>10077.583333333489</v>
      </c>
      <c r="AB55" s="29">
        <f>F55+I55+N55+AA55</f>
        <v>27015.400000000373</v>
      </c>
      <c r="AE55" s="27">
        <f>F55</f>
        <v>14945.800000000279</v>
      </c>
      <c r="AF55" s="27">
        <f>I55</f>
        <v>104.94999999995343</v>
      </c>
      <c r="AG55" s="27">
        <f>N55</f>
        <v>1887.0666666666511</v>
      </c>
      <c r="AH55" s="27">
        <f t="shared" si="21"/>
        <v>10077.583333333489</v>
      </c>
      <c r="AJ55" s="27">
        <f>SUM(AE55:AI55)</f>
        <v>27015.400000000373</v>
      </c>
    </row>
    <row r="56" spans="1:36" x14ac:dyDescent="0.2">
      <c r="A56" s="10" t="s">
        <v>5</v>
      </c>
      <c r="B56" s="6"/>
      <c r="C56" s="7"/>
      <c r="D56" s="29">
        <v>730.5</v>
      </c>
      <c r="E56" s="29"/>
      <c r="F56" s="29">
        <f t="shared" si="33"/>
        <v>730.5</v>
      </c>
      <c r="G56" s="29">
        <v>0</v>
      </c>
      <c r="H56" s="29">
        <v>0</v>
      </c>
      <c r="I56" s="29">
        <f t="shared" si="34"/>
        <v>0</v>
      </c>
      <c r="J56" s="29">
        <v>0</v>
      </c>
      <c r="K56" s="29">
        <v>0</v>
      </c>
      <c r="L56" s="29">
        <v>0</v>
      </c>
      <c r="M56" s="29">
        <v>217.4000000001397</v>
      </c>
      <c r="N56" s="29">
        <f>SUM(J56:M56)</f>
        <v>217.4000000001397</v>
      </c>
      <c r="O56" s="29">
        <v>0</v>
      </c>
      <c r="P56" s="29"/>
      <c r="Q56" s="29"/>
      <c r="R56" s="29">
        <v>686.35000000009313</v>
      </c>
      <c r="S56" s="29">
        <v>0</v>
      </c>
      <c r="T56" s="29">
        <v>0</v>
      </c>
      <c r="U56" s="29"/>
      <c r="V56" s="29">
        <v>0</v>
      </c>
      <c r="W56" s="29">
        <v>369.18333333334886</v>
      </c>
      <c r="X56" s="29">
        <v>0</v>
      </c>
      <c r="Y56" s="29">
        <v>0</v>
      </c>
      <c r="Z56" s="29">
        <v>0</v>
      </c>
      <c r="AA56" s="29">
        <f>SUM(O56:Z56)</f>
        <v>1055.533333333442</v>
      </c>
      <c r="AB56" s="29">
        <f>F56+I56+N56+AA56</f>
        <v>2003.4333333335817</v>
      </c>
      <c r="AE56" s="27">
        <f>F56</f>
        <v>730.5</v>
      </c>
      <c r="AF56" s="27">
        <f>I56</f>
        <v>0</v>
      </c>
      <c r="AG56" s="27">
        <f>N56</f>
        <v>217.4000000001397</v>
      </c>
      <c r="AH56" s="27">
        <f t="shared" si="21"/>
        <v>1055.533333333442</v>
      </c>
      <c r="AJ56" s="27">
        <f>SUM(AE56:AI56)</f>
        <v>2003.4333333335817</v>
      </c>
    </row>
    <row r="57" spans="1:36" x14ac:dyDescent="0.2">
      <c r="A57" s="11"/>
      <c r="B57" s="12"/>
      <c r="C57" s="13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36" ht="15.75" x14ac:dyDescent="0.25">
      <c r="A58" s="14" t="s">
        <v>15</v>
      </c>
      <c r="B58" s="15"/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36" x14ac:dyDescent="0.2">
      <c r="A59" s="8"/>
      <c r="B59" s="9"/>
      <c r="C59" s="7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</row>
    <row r="60" spans="1:36" ht="15.75" x14ac:dyDescent="0.25">
      <c r="A60" s="5" t="s">
        <v>16</v>
      </c>
      <c r="B60" s="17"/>
      <c r="C60" s="18"/>
      <c r="D60" s="29">
        <v>0</v>
      </c>
      <c r="E60" s="29"/>
      <c r="F60" s="29">
        <f>+F62+F80</f>
        <v>0</v>
      </c>
      <c r="G60" s="29">
        <v>0</v>
      </c>
      <c r="H60" s="29">
        <v>0</v>
      </c>
      <c r="I60" s="29">
        <f>+I62+I80</f>
        <v>0</v>
      </c>
      <c r="J60" s="29">
        <v>0</v>
      </c>
      <c r="K60" s="29">
        <v>0</v>
      </c>
      <c r="L60" s="29">
        <v>0</v>
      </c>
      <c r="M60" s="29">
        <v>11779.728999999999</v>
      </c>
      <c r="N60" s="29">
        <f>+N62+N80</f>
        <v>11779.728999999999</v>
      </c>
      <c r="O60" s="29">
        <v>0</v>
      </c>
      <c r="P60" s="29"/>
      <c r="Q60" s="29"/>
      <c r="R60" s="29">
        <v>39482.254000000001</v>
      </c>
      <c r="S60" s="29">
        <v>0</v>
      </c>
      <c r="T60" s="29">
        <v>0</v>
      </c>
      <c r="U60" s="29"/>
      <c r="V60" s="29">
        <v>0</v>
      </c>
      <c r="W60" s="29">
        <v>145139.234</v>
      </c>
      <c r="X60" s="29">
        <v>0</v>
      </c>
      <c r="Y60" s="29">
        <v>0</v>
      </c>
      <c r="Z60" s="29">
        <v>0</v>
      </c>
      <c r="AA60" s="29">
        <f>+AA62+AA80</f>
        <v>184621.48800000001</v>
      </c>
      <c r="AB60" s="29">
        <f t="shared" ref="AB60" si="35">+AB62+AB80</f>
        <v>196401.217</v>
      </c>
      <c r="AE60" s="27">
        <f>F60</f>
        <v>0</v>
      </c>
      <c r="AF60" s="27">
        <f>I60</f>
        <v>0</v>
      </c>
      <c r="AG60" s="27">
        <f>N60</f>
        <v>11779.728999999999</v>
      </c>
      <c r="AH60" s="27">
        <f t="shared" si="21"/>
        <v>184621.48800000001</v>
      </c>
      <c r="AJ60" s="27">
        <f t="shared" ref="AJ60" si="36">+AJ62+AJ80</f>
        <v>196401.217</v>
      </c>
    </row>
    <row r="61" spans="1:36" x14ac:dyDescent="0.2">
      <c r="A61" s="8"/>
      <c r="B61" s="9"/>
      <c r="C61" s="7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</row>
    <row r="62" spans="1:36" ht="15.75" x14ac:dyDescent="0.25">
      <c r="A62" s="5" t="s">
        <v>17</v>
      </c>
      <c r="B62" s="17"/>
      <c r="C62" s="18"/>
      <c r="D62" s="29">
        <v>0</v>
      </c>
      <c r="E62" s="29"/>
      <c r="F62" s="29">
        <f>+F64+F72</f>
        <v>0</v>
      </c>
      <c r="G62" s="29">
        <v>0</v>
      </c>
      <c r="H62" s="29">
        <v>0</v>
      </c>
      <c r="I62" s="29">
        <f>+I64+I72</f>
        <v>0</v>
      </c>
      <c r="J62" s="29">
        <v>0</v>
      </c>
      <c r="K62" s="29">
        <v>0</v>
      </c>
      <c r="L62" s="29">
        <v>0</v>
      </c>
      <c r="M62" s="29">
        <v>1280</v>
      </c>
      <c r="N62" s="29">
        <f>+N64+N72</f>
        <v>1280</v>
      </c>
      <c r="O62" s="29">
        <v>0</v>
      </c>
      <c r="P62" s="29"/>
      <c r="Q62" s="29"/>
      <c r="R62" s="29">
        <v>0</v>
      </c>
      <c r="S62" s="29">
        <v>0</v>
      </c>
      <c r="T62" s="29">
        <v>0</v>
      </c>
      <c r="U62" s="29"/>
      <c r="V62" s="29">
        <v>0</v>
      </c>
      <c r="W62" s="29">
        <v>53936.342000000004</v>
      </c>
      <c r="X62" s="29">
        <v>0</v>
      </c>
      <c r="Y62" s="29">
        <v>0</v>
      </c>
      <c r="Z62" s="29">
        <v>0</v>
      </c>
      <c r="AA62" s="29">
        <f>+AA64+AA72</f>
        <v>53936.342000000004</v>
      </c>
      <c r="AB62" s="29">
        <f t="shared" ref="AB62" si="37">+AB64+AB72</f>
        <v>55216.342000000004</v>
      </c>
      <c r="AE62" s="27">
        <f>F62</f>
        <v>0</v>
      </c>
      <c r="AF62" s="27">
        <f>I62</f>
        <v>0</v>
      </c>
      <c r="AG62" s="27">
        <f>N62</f>
        <v>1280</v>
      </c>
      <c r="AH62" s="27">
        <f t="shared" si="21"/>
        <v>53936.342000000004</v>
      </c>
      <c r="AJ62" s="27">
        <f t="shared" ref="AJ62" si="38">+AJ64+AJ72</f>
        <v>55216.342000000004</v>
      </c>
    </row>
    <row r="63" spans="1:36" x14ac:dyDescent="0.2">
      <c r="A63" s="8"/>
      <c r="B63" s="9"/>
      <c r="C63" s="7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</row>
    <row r="64" spans="1:36" ht="15.75" x14ac:dyDescent="0.25">
      <c r="A64" s="5" t="s">
        <v>18</v>
      </c>
      <c r="B64" s="17"/>
      <c r="C64" s="18"/>
      <c r="D64" s="29">
        <v>0</v>
      </c>
      <c r="E64" s="29"/>
      <c r="F64" s="29">
        <f>SUM(F65:F70)</f>
        <v>0</v>
      </c>
      <c r="G64" s="29">
        <v>0</v>
      </c>
      <c r="H64" s="29">
        <v>0</v>
      </c>
      <c r="I64" s="29">
        <f>SUM(I65:I70)</f>
        <v>0</v>
      </c>
      <c r="J64" s="29">
        <v>0</v>
      </c>
      <c r="K64" s="29">
        <v>0</v>
      </c>
      <c r="L64" s="29">
        <v>0</v>
      </c>
      <c r="M64" s="29">
        <v>1280</v>
      </c>
      <c r="N64" s="29">
        <f>SUM(N65:N70)</f>
        <v>1280</v>
      </c>
      <c r="O64" s="29">
        <v>0</v>
      </c>
      <c r="P64" s="29"/>
      <c r="Q64" s="29"/>
      <c r="R64" s="29">
        <v>0</v>
      </c>
      <c r="S64" s="29">
        <v>0</v>
      </c>
      <c r="T64" s="29">
        <v>0</v>
      </c>
      <c r="U64" s="29"/>
      <c r="V64" s="29">
        <v>0</v>
      </c>
      <c r="W64" s="29">
        <v>53936.342000000004</v>
      </c>
      <c r="X64" s="29">
        <v>0</v>
      </c>
      <c r="Y64" s="29">
        <v>0</v>
      </c>
      <c r="Z64" s="29">
        <v>0</v>
      </c>
      <c r="AA64" s="29">
        <f>SUM(AA65:AA70)</f>
        <v>53936.342000000004</v>
      </c>
      <c r="AB64" s="29">
        <f t="shared" ref="AB64" si="39">SUM(AB65:AB70)</f>
        <v>55216.342000000004</v>
      </c>
      <c r="AE64" s="27">
        <f t="shared" ref="AE64:AE70" si="40">F64</f>
        <v>0</v>
      </c>
      <c r="AF64" s="27">
        <f t="shared" ref="AF64:AF70" si="41">I64</f>
        <v>0</v>
      </c>
      <c r="AG64" s="27">
        <f>N64</f>
        <v>1280</v>
      </c>
      <c r="AH64" s="27">
        <f t="shared" si="21"/>
        <v>53936.342000000004</v>
      </c>
      <c r="AJ64" s="27">
        <f t="shared" ref="AJ64" si="42">SUM(AJ65:AJ70)</f>
        <v>55216.342000000004</v>
      </c>
    </row>
    <row r="65" spans="1:36" x14ac:dyDescent="0.2">
      <c r="A65" s="10" t="s">
        <v>19</v>
      </c>
      <c r="B65" s="6"/>
      <c r="C65" s="7"/>
      <c r="D65" s="29">
        <v>0</v>
      </c>
      <c r="E65" s="29"/>
      <c r="F65" s="29">
        <f t="shared" ref="F65:F70" si="43">SUM(D65:E65)</f>
        <v>0</v>
      </c>
      <c r="G65" s="29">
        <v>0</v>
      </c>
      <c r="H65" s="29">
        <v>0</v>
      </c>
      <c r="I65" s="29">
        <f t="shared" ref="I65:I70" si="44">SUM(G65:H65)</f>
        <v>0</v>
      </c>
      <c r="J65" s="29">
        <v>0</v>
      </c>
      <c r="K65" s="29">
        <v>0</v>
      </c>
      <c r="L65" s="29">
        <v>0</v>
      </c>
      <c r="M65" s="29">
        <v>0</v>
      </c>
      <c r="N65" s="29">
        <f t="shared" ref="N65:N70" si="45">SUM(J65:M65)</f>
        <v>0</v>
      </c>
      <c r="O65" s="29">
        <v>0</v>
      </c>
      <c r="P65" s="29"/>
      <c r="Q65" s="29"/>
      <c r="R65" s="29">
        <v>0</v>
      </c>
      <c r="S65" s="29">
        <v>0</v>
      </c>
      <c r="T65" s="29">
        <v>0</v>
      </c>
      <c r="U65" s="29"/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f>SUM(O65:Z65)</f>
        <v>0</v>
      </c>
      <c r="AB65" s="29">
        <f>F65+I65+N65+AA65</f>
        <v>0</v>
      </c>
      <c r="AE65" s="27">
        <f t="shared" si="40"/>
        <v>0</v>
      </c>
      <c r="AF65" s="27">
        <f t="shared" si="41"/>
        <v>0</v>
      </c>
      <c r="AG65" s="27">
        <f>N65</f>
        <v>0</v>
      </c>
      <c r="AH65" s="27">
        <f t="shared" si="21"/>
        <v>0</v>
      </c>
      <c r="AJ65" s="27">
        <f>SUM(AE65:AI65)</f>
        <v>0</v>
      </c>
    </row>
    <row r="66" spans="1:36" x14ac:dyDescent="0.2">
      <c r="A66" s="10" t="s">
        <v>20</v>
      </c>
      <c r="B66" s="6"/>
      <c r="C66" s="7"/>
      <c r="D66" s="29">
        <v>0</v>
      </c>
      <c r="E66" s="29"/>
      <c r="F66" s="29">
        <f t="shared" si="43"/>
        <v>0</v>
      </c>
      <c r="G66" s="29">
        <v>0</v>
      </c>
      <c r="H66" s="29">
        <v>0</v>
      </c>
      <c r="I66" s="29">
        <f t="shared" si="44"/>
        <v>0</v>
      </c>
      <c r="J66" s="29">
        <v>0</v>
      </c>
      <c r="K66" s="29">
        <v>0</v>
      </c>
      <c r="L66" s="29">
        <v>0</v>
      </c>
      <c r="M66" s="29">
        <v>0</v>
      </c>
      <c r="N66" s="29">
        <f t="shared" si="45"/>
        <v>0</v>
      </c>
      <c r="O66" s="29">
        <v>0</v>
      </c>
      <c r="P66" s="29"/>
      <c r="Q66" s="29"/>
      <c r="R66" s="29">
        <v>0</v>
      </c>
      <c r="S66" s="29">
        <v>0</v>
      </c>
      <c r="T66" s="29">
        <v>0</v>
      </c>
      <c r="U66" s="29"/>
      <c r="V66" s="29">
        <v>0</v>
      </c>
      <c r="W66" s="29">
        <v>53936.342000000004</v>
      </c>
      <c r="X66" s="29">
        <v>0</v>
      </c>
      <c r="Y66" s="29">
        <v>0</v>
      </c>
      <c r="Z66" s="29">
        <v>0</v>
      </c>
      <c r="AA66" s="29">
        <f>SUM(O66:Z66)</f>
        <v>53936.342000000004</v>
      </c>
      <c r="AB66" s="29">
        <f>F66+I66+N66+AA66</f>
        <v>53936.342000000004</v>
      </c>
      <c r="AE66" s="27">
        <f t="shared" si="40"/>
        <v>0</v>
      </c>
      <c r="AF66" s="27">
        <f t="shared" si="41"/>
        <v>0</v>
      </c>
      <c r="AG66" s="27">
        <f>N66</f>
        <v>0</v>
      </c>
      <c r="AH66" s="27">
        <f t="shared" si="21"/>
        <v>53936.342000000004</v>
      </c>
      <c r="AJ66" s="27">
        <f t="shared" ref="AJ66:AJ70" si="46">SUM(AE66:AI66)</f>
        <v>53936.342000000004</v>
      </c>
    </row>
    <row r="67" spans="1:36" x14ac:dyDescent="0.2">
      <c r="A67" s="10" t="s">
        <v>21</v>
      </c>
      <c r="B67" s="6"/>
      <c r="C67" s="7"/>
      <c r="D67" s="29">
        <v>0</v>
      </c>
      <c r="E67" s="29"/>
      <c r="F67" s="29">
        <f t="shared" si="43"/>
        <v>0</v>
      </c>
      <c r="G67" s="29">
        <v>0</v>
      </c>
      <c r="H67" s="29">
        <v>0</v>
      </c>
      <c r="I67" s="29">
        <f t="shared" si="44"/>
        <v>0</v>
      </c>
      <c r="J67" s="29">
        <v>0</v>
      </c>
      <c r="K67" s="29">
        <v>0</v>
      </c>
      <c r="L67" s="29">
        <v>0</v>
      </c>
      <c r="M67" s="29">
        <v>1280</v>
      </c>
      <c r="N67" s="29">
        <f t="shared" si="45"/>
        <v>1280</v>
      </c>
      <c r="O67" s="29">
        <v>0</v>
      </c>
      <c r="P67" s="29"/>
      <c r="Q67" s="29"/>
      <c r="R67" s="29">
        <v>0</v>
      </c>
      <c r="S67" s="29">
        <v>0</v>
      </c>
      <c r="T67" s="29">
        <v>0</v>
      </c>
      <c r="U67" s="29"/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f>SUM(O67:Z67)</f>
        <v>0</v>
      </c>
      <c r="AB67" s="29">
        <f>F67+I67+N67+AA67</f>
        <v>1280</v>
      </c>
      <c r="AE67" s="27">
        <f t="shared" si="40"/>
        <v>0</v>
      </c>
      <c r="AF67" s="27">
        <f t="shared" si="41"/>
        <v>0</v>
      </c>
      <c r="AG67" s="27">
        <f>N67</f>
        <v>1280</v>
      </c>
      <c r="AH67" s="27">
        <f t="shared" si="21"/>
        <v>0</v>
      </c>
      <c r="AJ67" s="27">
        <f t="shared" si="46"/>
        <v>1280</v>
      </c>
    </row>
    <row r="68" spans="1:36" x14ac:dyDescent="0.2">
      <c r="A68" s="10" t="s">
        <v>22</v>
      </c>
      <c r="B68" s="6"/>
      <c r="C68" s="7"/>
      <c r="D68" s="29">
        <v>0</v>
      </c>
      <c r="E68" s="29"/>
      <c r="F68" s="29">
        <f t="shared" si="43"/>
        <v>0</v>
      </c>
      <c r="G68" s="29">
        <v>0</v>
      </c>
      <c r="H68" s="29">
        <v>0</v>
      </c>
      <c r="I68" s="29">
        <f t="shared" si="44"/>
        <v>0</v>
      </c>
      <c r="J68" s="29">
        <v>0</v>
      </c>
      <c r="K68" s="29">
        <v>0</v>
      </c>
      <c r="L68" s="29">
        <v>0</v>
      </c>
      <c r="M68" s="29">
        <v>0</v>
      </c>
      <c r="N68" s="29">
        <f t="shared" si="45"/>
        <v>0</v>
      </c>
      <c r="O68" s="29">
        <v>0</v>
      </c>
      <c r="P68" s="29"/>
      <c r="Q68" s="29"/>
      <c r="R68" s="29">
        <v>0</v>
      </c>
      <c r="S68" s="29">
        <v>0</v>
      </c>
      <c r="T68" s="29">
        <v>0</v>
      </c>
      <c r="U68" s="29"/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f>SUM(O68:Z68)</f>
        <v>0</v>
      </c>
      <c r="AB68" s="29">
        <f>F68+I68+N68+AA68</f>
        <v>0</v>
      </c>
      <c r="AE68" s="27">
        <f t="shared" si="40"/>
        <v>0</v>
      </c>
      <c r="AF68" s="27">
        <f t="shared" si="41"/>
        <v>0</v>
      </c>
      <c r="AG68" s="27">
        <f>N68</f>
        <v>0</v>
      </c>
      <c r="AH68" s="27">
        <f t="shared" si="21"/>
        <v>0</v>
      </c>
      <c r="AJ68" s="27">
        <f t="shared" si="46"/>
        <v>0</v>
      </c>
    </row>
    <row r="69" spans="1:36" x14ac:dyDescent="0.2">
      <c r="A69" s="10" t="s">
        <v>23</v>
      </c>
      <c r="B69" s="6"/>
      <c r="C69" s="7"/>
      <c r="D69" s="29">
        <v>0</v>
      </c>
      <c r="E69" s="29"/>
      <c r="F69" s="29">
        <f t="shared" si="43"/>
        <v>0</v>
      </c>
      <c r="G69" s="29">
        <v>0</v>
      </c>
      <c r="H69" s="29">
        <v>0</v>
      </c>
      <c r="I69" s="29">
        <f t="shared" si="44"/>
        <v>0</v>
      </c>
      <c r="J69" s="29">
        <v>0</v>
      </c>
      <c r="K69" s="29">
        <v>0</v>
      </c>
      <c r="L69" s="29">
        <v>0</v>
      </c>
      <c r="M69" s="29">
        <v>0</v>
      </c>
      <c r="N69" s="29">
        <f t="shared" si="45"/>
        <v>0</v>
      </c>
      <c r="O69" s="29">
        <v>0</v>
      </c>
      <c r="P69" s="29"/>
      <c r="Q69" s="29"/>
      <c r="R69" s="29">
        <v>0</v>
      </c>
      <c r="S69" s="29">
        <v>0</v>
      </c>
      <c r="T69" s="29">
        <v>0</v>
      </c>
      <c r="U69" s="29"/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f>SUM(O69:Z69)</f>
        <v>0</v>
      </c>
      <c r="AB69" s="29">
        <f>F69+I69+N69+AA69</f>
        <v>0</v>
      </c>
      <c r="AE69" s="27">
        <f t="shared" si="40"/>
        <v>0</v>
      </c>
      <c r="AF69" s="27">
        <f t="shared" si="41"/>
        <v>0</v>
      </c>
      <c r="AG69" s="27">
        <f>N69</f>
        <v>0</v>
      </c>
      <c r="AH69" s="27">
        <f t="shared" si="21"/>
        <v>0</v>
      </c>
      <c r="AJ69" s="27">
        <f t="shared" si="46"/>
        <v>0</v>
      </c>
    </row>
    <row r="70" spans="1:36" x14ac:dyDescent="0.2">
      <c r="A70" s="10" t="s">
        <v>24</v>
      </c>
      <c r="B70" s="6"/>
      <c r="C70" s="7"/>
      <c r="D70" s="29">
        <v>0</v>
      </c>
      <c r="E70" s="29"/>
      <c r="F70" s="29">
        <f t="shared" si="43"/>
        <v>0</v>
      </c>
      <c r="G70" s="29">
        <v>0</v>
      </c>
      <c r="H70" s="29">
        <v>0</v>
      </c>
      <c r="I70" s="29">
        <f t="shared" si="44"/>
        <v>0</v>
      </c>
      <c r="J70" s="29">
        <v>0</v>
      </c>
      <c r="K70" s="29">
        <v>0</v>
      </c>
      <c r="L70" s="29">
        <v>0</v>
      </c>
      <c r="M70" s="29">
        <v>0</v>
      </c>
      <c r="N70" s="29">
        <f t="shared" si="45"/>
        <v>0</v>
      </c>
      <c r="O70" s="29">
        <v>0</v>
      </c>
      <c r="P70" s="29"/>
      <c r="Q70" s="29"/>
      <c r="R70" s="29">
        <v>0</v>
      </c>
      <c r="S70" s="29">
        <v>0</v>
      </c>
      <c r="T70" s="29">
        <v>0</v>
      </c>
      <c r="U70" s="29"/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f>SUM(O70:Z70)</f>
        <v>0</v>
      </c>
      <c r="AB70" s="29">
        <f>F70+I70+N70+AA70</f>
        <v>0</v>
      </c>
      <c r="AE70" s="27">
        <f t="shared" si="40"/>
        <v>0</v>
      </c>
      <c r="AF70" s="27">
        <f t="shared" si="41"/>
        <v>0</v>
      </c>
      <c r="AG70" s="27">
        <f>N70</f>
        <v>0</v>
      </c>
      <c r="AH70" s="27">
        <f t="shared" si="21"/>
        <v>0</v>
      </c>
      <c r="AJ70" s="27">
        <f t="shared" si="46"/>
        <v>0</v>
      </c>
    </row>
    <row r="71" spans="1:36" x14ac:dyDescent="0.2">
      <c r="A71" s="8"/>
      <c r="B71" s="9"/>
      <c r="C71" s="7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</row>
    <row r="72" spans="1:36" ht="15.75" x14ac:dyDescent="0.25">
      <c r="A72" s="5" t="s">
        <v>25</v>
      </c>
      <c r="B72" s="17"/>
      <c r="C72" s="18"/>
      <c r="D72" s="29">
        <v>0</v>
      </c>
      <c r="E72" s="29"/>
      <c r="F72" s="29">
        <f>SUM(F73:F78)</f>
        <v>0</v>
      </c>
      <c r="G72" s="29">
        <v>0</v>
      </c>
      <c r="H72" s="29">
        <v>0</v>
      </c>
      <c r="I72" s="29">
        <f>SUM(I73:I78)</f>
        <v>0</v>
      </c>
      <c r="J72" s="29">
        <v>0</v>
      </c>
      <c r="K72" s="29">
        <v>0</v>
      </c>
      <c r="L72" s="29">
        <v>0</v>
      </c>
      <c r="M72" s="29">
        <v>0</v>
      </c>
      <c r="N72" s="29">
        <f>SUM(N73:N78)</f>
        <v>0</v>
      </c>
      <c r="O72" s="29">
        <v>0</v>
      </c>
      <c r="P72" s="29"/>
      <c r="Q72" s="29"/>
      <c r="R72" s="29">
        <v>0</v>
      </c>
      <c r="S72" s="29">
        <v>0</v>
      </c>
      <c r="T72" s="29">
        <v>0</v>
      </c>
      <c r="U72" s="29"/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f>SUM(AA73:AA78)</f>
        <v>0</v>
      </c>
      <c r="AB72" s="29">
        <f t="shared" ref="AB72" si="47">SUM(AB73:AB78)</f>
        <v>0</v>
      </c>
      <c r="AE72" s="27">
        <f t="shared" ref="AE72:AE78" si="48">F72</f>
        <v>0</v>
      </c>
      <c r="AF72" s="27">
        <f t="shared" ref="AF72:AF78" si="49">I72</f>
        <v>0</v>
      </c>
      <c r="AG72" s="27">
        <f>N72</f>
        <v>0</v>
      </c>
      <c r="AH72" s="27">
        <f t="shared" si="21"/>
        <v>0</v>
      </c>
      <c r="AJ72" s="27">
        <f t="shared" ref="AJ72" si="50">SUM(AJ73:AJ78)</f>
        <v>0</v>
      </c>
    </row>
    <row r="73" spans="1:36" x14ac:dyDescent="0.2">
      <c r="A73" s="10" t="s">
        <v>19</v>
      </c>
      <c r="B73" s="6"/>
      <c r="C73" s="7"/>
      <c r="D73" s="29">
        <v>0</v>
      </c>
      <c r="E73" s="29"/>
      <c r="F73" s="29">
        <f t="shared" ref="F73:F78" si="51">SUM(D73:E73)</f>
        <v>0</v>
      </c>
      <c r="G73" s="29">
        <v>0</v>
      </c>
      <c r="H73" s="29">
        <v>0</v>
      </c>
      <c r="I73" s="29">
        <f t="shared" ref="I73:I78" si="52">SUM(G73:H73)</f>
        <v>0</v>
      </c>
      <c r="J73" s="29">
        <v>0</v>
      </c>
      <c r="K73" s="29">
        <v>0</v>
      </c>
      <c r="L73" s="29">
        <v>0</v>
      </c>
      <c r="M73" s="29">
        <v>0</v>
      </c>
      <c r="N73" s="29">
        <f t="shared" ref="N73:N78" si="53">SUM(J73:M73)</f>
        <v>0</v>
      </c>
      <c r="O73" s="29">
        <v>0</v>
      </c>
      <c r="P73" s="29"/>
      <c r="Q73" s="29"/>
      <c r="R73" s="29">
        <v>0</v>
      </c>
      <c r="S73" s="29">
        <v>0</v>
      </c>
      <c r="T73" s="29">
        <v>0</v>
      </c>
      <c r="U73" s="29"/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f>SUM(O73:Z73)</f>
        <v>0</v>
      </c>
      <c r="AB73" s="29">
        <f>F73+I73+N73+AA73</f>
        <v>0</v>
      </c>
      <c r="AE73" s="27">
        <f t="shared" si="48"/>
        <v>0</v>
      </c>
      <c r="AF73" s="27">
        <f t="shared" si="49"/>
        <v>0</v>
      </c>
      <c r="AG73" s="27">
        <f>N73</f>
        <v>0</v>
      </c>
      <c r="AH73" s="27">
        <f t="shared" si="21"/>
        <v>0</v>
      </c>
      <c r="AJ73" s="27">
        <f>SUM(AE73:AI73)</f>
        <v>0</v>
      </c>
    </row>
    <row r="74" spans="1:36" x14ac:dyDescent="0.2">
      <c r="A74" s="10" t="s">
        <v>20</v>
      </c>
      <c r="B74" s="6"/>
      <c r="C74" s="7"/>
      <c r="D74" s="29">
        <v>0</v>
      </c>
      <c r="E74" s="29"/>
      <c r="F74" s="29">
        <f t="shared" si="51"/>
        <v>0</v>
      </c>
      <c r="G74" s="29">
        <v>0</v>
      </c>
      <c r="H74" s="29">
        <v>0</v>
      </c>
      <c r="I74" s="29">
        <f t="shared" si="52"/>
        <v>0</v>
      </c>
      <c r="J74" s="29">
        <v>0</v>
      </c>
      <c r="K74" s="29">
        <v>0</v>
      </c>
      <c r="L74" s="29">
        <v>0</v>
      </c>
      <c r="M74" s="29">
        <v>0</v>
      </c>
      <c r="N74" s="29">
        <f t="shared" si="53"/>
        <v>0</v>
      </c>
      <c r="O74" s="29">
        <v>0</v>
      </c>
      <c r="P74" s="29"/>
      <c r="Q74" s="29"/>
      <c r="R74" s="29">
        <v>0</v>
      </c>
      <c r="S74" s="29">
        <v>0</v>
      </c>
      <c r="T74" s="29">
        <v>0</v>
      </c>
      <c r="U74" s="29"/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f>SUM(O74:Z74)</f>
        <v>0</v>
      </c>
      <c r="AB74" s="29">
        <f>F74+I74+N74+AA74</f>
        <v>0</v>
      </c>
      <c r="AE74" s="27">
        <f t="shared" si="48"/>
        <v>0</v>
      </c>
      <c r="AF74" s="27">
        <f t="shared" si="49"/>
        <v>0</v>
      </c>
      <c r="AG74" s="27">
        <f>N74</f>
        <v>0</v>
      </c>
      <c r="AH74" s="27">
        <f t="shared" si="21"/>
        <v>0</v>
      </c>
      <c r="AJ74" s="27">
        <f t="shared" ref="AJ74:AJ78" si="54">SUM(AE74:AI74)</f>
        <v>0</v>
      </c>
    </row>
    <row r="75" spans="1:36" x14ac:dyDescent="0.2">
      <c r="A75" s="10" t="s">
        <v>21</v>
      </c>
      <c r="B75" s="6"/>
      <c r="C75" s="7"/>
      <c r="D75" s="29">
        <v>0</v>
      </c>
      <c r="E75" s="29"/>
      <c r="F75" s="29">
        <f t="shared" si="51"/>
        <v>0</v>
      </c>
      <c r="G75" s="29">
        <v>0</v>
      </c>
      <c r="H75" s="29">
        <v>0</v>
      </c>
      <c r="I75" s="29">
        <f t="shared" si="52"/>
        <v>0</v>
      </c>
      <c r="J75" s="29">
        <v>0</v>
      </c>
      <c r="K75" s="29">
        <v>0</v>
      </c>
      <c r="L75" s="29">
        <v>0</v>
      </c>
      <c r="M75" s="29">
        <v>0</v>
      </c>
      <c r="N75" s="29">
        <f t="shared" si="53"/>
        <v>0</v>
      </c>
      <c r="O75" s="29">
        <v>0</v>
      </c>
      <c r="P75" s="29"/>
      <c r="Q75" s="29"/>
      <c r="R75" s="29">
        <v>0</v>
      </c>
      <c r="S75" s="29">
        <v>0</v>
      </c>
      <c r="T75" s="29">
        <v>0</v>
      </c>
      <c r="U75" s="29"/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f>SUM(O75:Z75)</f>
        <v>0</v>
      </c>
      <c r="AB75" s="29">
        <f>F75+I75+N75+AA75</f>
        <v>0</v>
      </c>
      <c r="AE75" s="27">
        <f t="shared" si="48"/>
        <v>0</v>
      </c>
      <c r="AF75" s="27">
        <f t="shared" si="49"/>
        <v>0</v>
      </c>
      <c r="AG75" s="27">
        <f>N75</f>
        <v>0</v>
      </c>
      <c r="AH75" s="27">
        <f t="shared" si="21"/>
        <v>0</v>
      </c>
      <c r="AJ75" s="27">
        <f t="shared" si="54"/>
        <v>0</v>
      </c>
    </row>
    <row r="76" spans="1:36" x14ac:dyDescent="0.2">
      <c r="A76" s="10" t="s">
        <v>26</v>
      </c>
      <c r="B76" s="6"/>
      <c r="C76" s="7"/>
      <c r="D76" s="29">
        <v>0</v>
      </c>
      <c r="E76" s="29"/>
      <c r="F76" s="29">
        <f t="shared" si="51"/>
        <v>0</v>
      </c>
      <c r="G76" s="29">
        <v>0</v>
      </c>
      <c r="H76" s="29">
        <v>0</v>
      </c>
      <c r="I76" s="29">
        <f t="shared" si="52"/>
        <v>0</v>
      </c>
      <c r="J76" s="29">
        <v>0</v>
      </c>
      <c r="K76" s="29">
        <v>0</v>
      </c>
      <c r="L76" s="29">
        <v>0</v>
      </c>
      <c r="M76" s="29">
        <v>0</v>
      </c>
      <c r="N76" s="29">
        <f t="shared" si="53"/>
        <v>0</v>
      </c>
      <c r="O76" s="29">
        <v>0</v>
      </c>
      <c r="P76" s="29"/>
      <c r="Q76" s="29"/>
      <c r="R76" s="29">
        <v>0</v>
      </c>
      <c r="S76" s="29">
        <v>0</v>
      </c>
      <c r="T76" s="29">
        <v>0</v>
      </c>
      <c r="U76" s="29"/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f>SUM(O76:Z76)</f>
        <v>0</v>
      </c>
      <c r="AB76" s="29">
        <f>F76+I76+N76+AA76</f>
        <v>0</v>
      </c>
      <c r="AE76" s="27">
        <f t="shared" si="48"/>
        <v>0</v>
      </c>
      <c r="AF76" s="27">
        <f t="shared" si="49"/>
        <v>0</v>
      </c>
      <c r="AG76" s="27">
        <f>N76</f>
        <v>0</v>
      </c>
      <c r="AH76" s="27">
        <f t="shared" si="21"/>
        <v>0</v>
      </c>
      <c r="AJ76" s="27">
        <f t="shared" si="54"/>
        <v>0</v>
      </c>
    </row>
    <row r="77" spans="1:36" x14ac:dyDescent="0.2">
      <c r="A77" s="10" t="s">
        <v>23</v>
      </c>
      <c r="B77" s="6"/>
      <c r="C77" s="7"/>
      <c r="D77" s="29">
        <v>0</v>
      </c>
      <c r="E77" s="29"/>
      <c r="F77" s="29">
        <f t="shared" si="51"/>
        <v>0</v>
      </c>
      <c r="G77" s="29">
        <v>0</v>
      </c>
      <c r="H77" s="29">
        <v>0</v>
      </c>
      <c r="I77" s="29">
        <f t="shared" si="52"/>
        <v>0</v>
      </c>
      <c r="J77" s="29">
        <v>0</v>
      </c>
      <c r="K77" s="29">
        <v>0</v>
      </c>
      <c r="L77" s="29">
        <v>0</v>
      </c>
      <c r="M77" s="29">
        <v>0</v>
      </c>
      <c r="N77" s="29">
        <f t="shared" si="53"/>
        <v>0</v>
      </c>
      <c r="O77" s="29">
        <v>0</v>
      </c>
      <c r="P77" s="29"/>
      <c r="Q77" s="29"/>
      <c r="R77" s="29">
        <v>0</v>
      </c>
      <c r="S77" s="29">
        <v>0</v>
      </c>
      <c r="T77" s="29">
        <v>0</v>
      </c>
      <c r="U77" s="29"/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f>SUM(O77:Z77)</f>
        <v>0</v>
      </c>
      <c r="AB77" s="29">
        <f>F77+I77+N77+AA77</f>
        <v>0</v>
      </c>
      <c r="AE77" s="27">
        <f t="shared" si="48"/>
        <v>0</v>
      </c>
      <c r="AF77" s="27">
        <f t="shared" si="49"/>
        <v>0</v>
      </c>
      <c r="AG77" s="27">
        <f>N77</f>
        <v>0</v>
      </c>
      <c r="AH77" s="27">
        <f t="shared" si="21"/>
        <v>0</v>
      </c>
      <c r="AJ77" s="27">
        <f t="shared" si="54"/>
        <v>0</v>
      </c>
    </row>
    <row r="78" spans="1:36" x14ac:dyDescent="0.2">
      <c r="A78" s="10" t="s">
        <v>27</v>
      </c>
      <c r="B78" s="6"/>
      <c r="C78" s="7"/>
      <c r="D78" s="29">
        <v>0</v>
      </c>
      <c r="E78" s="29"/>
      <c r="F78" s="29">
        <f t="shared" si="51"/>
        <v>0</v>
      </c>
      <c r="G78" s="29">
        <v>0</v>
      </c>
      <c r="H78" s="29">
        <v>0</v>
      </c>
      <c r="I78" s="29">
        <f t="shared" si="52"/>
        <v>0</v>
      </c>
      <c r="J78" s="29">
        <v>0</v>
      </c>
      <c r="K78" s="29">
        <v>0</v>
      </c>
      <c r="L78" s="29">
        <v>0</v>
      </c>
      <c r="M78" s="29">
        <v>0</v>
      </c>
      <c r="N78" s="29">
        <f t="shared" si="53"/>
        <v>0</v>
      </c>
      <c r="O78" s="29">
        <v>0</v>
      </c>
      <c r="P78" s="29"/>
      <c r="Q78" s="29"/>
      <c r="R78" s="29">
        <v>0</v>
      </c>
      <c r="S78" s="29">
        <v>0</v>
      </c>
      <c r="T78" s="29">
        <v>0</v>
      </c>
      <c r="U78" s="29"/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f>SUM(O78:Z78)</f>
        <v>0</v>
      </c>
      <c r="AB78" s="29">
        <f>F78+I78+N78+AA78</f>
        <v>0</v>
      </c>
      <c r="AE78" s="27">
        <f t="shared" si="48"/>
        <v>0</v>
      </c>
      <c r="AF78" s="27">
        <f t="shared" si="49"/>
        <v>0</v>
      </c>
      <c r="AG78" s="27">
        <f>N78</f>
        <v>0</v>
      </c>
      <c r="AH78" s="27">
        <f t="shared" si="21"/>
        <v>0</v>
      </c>
      <c r="AJ78" s="27">
        <f t="shared" si="54"/>
        <v>0</v>
      </c>
    </row>
    <row r="79" spans="1:36" x14ac:dyDescent="0.2">
      <c r="A79" s="10"/>
      <c r="B79" s="6"/>
      <c r="C79" s="7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</row>
    <row r="80" spans="1:36" ht="15.75" x14ac:dyDescent="0.25">
      <c r="A80" s="19" t="s">
        <v>28</v>
      </c>
      <c r="B80" s="20"/>
      <c r="C80" s="21"/>
      <c r="D80" s="29">
        <v>0</v>
      </c>
      <c r="E80" s="29"/>
      <c r="F80" s="29">
        <f>+F82+F90</f>
        <v>0</v>
      </c>
      <c r="G80" s="29">
        <v>0</v>
      </c>
      <c r="H80" s="29">
        <v>0</v>
      </c>
      <c r="I80" s="29">
        <f>+I82+I90</f>
        <v>0</v>
      </c>
      <c r="J80" s="29">
        <v>0</v>
      </c>
      <c r="K80" s="29">
        <v>0</v>
      </c>
      <c r="L80" s="29">
        <v>0</v>
      </c>
      <c r="M80" s="29">
        <v>10499.728999999999</v>
      </c>
      <c r="N80" s="29">
        <f>+N82+N90</f>
        <v>10499.728999999999</v>
      </c>
      <c r="O80" s="29">
        <v>0</v>
      </c>
      <c r="P80" s="29"/>
      <c r="Q80" s="29"/>
      <c r="R80" s="29">
        <v>39482.254000000001</v>
      </c>
      <c r="S80" s="29">
        <v>0</v>
      </c>
      <c r="T80" s="29">
        <v>0</v>
      </c>
      <c r="U80" s="29"/>
      <c r="V80" s="29">
        <v>0</v>
      </c>
      <c r="W80" s="29">
        <v>91202.892000000007</v>
      </c>
      <c r="X80" s="29">
        <v>0</v>
      </c>
      <c r="Y80" s="29">
        <v>0</v>
      </c>
      <c r="Z80" s="29">
        <v>0</v>
      </c>
      <c r="AA80" s="29">
        <f>+AA82+AA90</f>
        <v>130685.14600000001</v>
      </c>
      <c r="AB80" s="29">
        <f t="shared" ref="AB80" si="55">+AB82+AB90</f>
        <v>141184.875</v>
      </c>
      <c r="AE80" s="27">
        <f>F80</f>
        <v>0</v>
      </c>
      <c r="AF80" s="27">
        <f>I80</f>
        <v>0</v>
      </c>
      <c r="AG80" s="27">
        <f>N80</f>
        <v>10499.728999999999</v>
      </c>
      <c r="AH80" s="27">
        <f t="shared" si="21"/>
        <v>130685.14600000001</v>
      </c>
      <c r="AJ80" s="27">
        <f t="shared" ref="AJ80" si="56">+AJ82+AJ90</f>
        <v>141184.875</v>
      </c>
    </row>
    <row r="81" spans="1:36" x14ac:dyDescent="0.2">
      <c r="A81" s="8"/>
      <c r="B81" s="9"/>
      <c r="C81" s="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</row>
    <row r="82" spans="1:36" ht="15.75" x14ac:dyDescent="0.25">
      <c r="A82" s="19" t="s">
        <v>29</v>
      </c>
      <c r="B82" s="20"/>
      <c r="C82" s="21"/>
      <c r="D82" s="29">
        <v>0</v>
      </c>
      <c r="E82" s="29"/>
      <c r="F82" s="29">
        <f>SUM(F83:F88)</f>
        <v>0</v>
      </c>
      <c r="G82" s="29">
        <v>0</v>
      </c>
      <c r="H82" s="29">
        <v>0</v>
      </c>
      <c r="I82" s="29">
        <f>SUM(I83:I88)</f>
        <v>0</v>
      </c>
      <c r="J82" s="29">
        <v>0</v>
      </c>
      <c r="K82" s="29">
        <v>0</v>
      </c>
      <c r="L82" s="29">
        <v>0</v>
      </c>
      <c r="M82" s="29">
        <v>10499.728999999999</v>
      </c>
      <c r="N82" s="29">
        <f>SUM(N83:N88)</f>
        <v>10499.728999999999</v>
      </c>
      <c r="O82" s="29">
        <v>0</v>
      </c>
      <c r="P82" s="29"/>
      <c r="Q82" s="29"/>
      <c r="R82" s="29">
        <v>39482.254000000001</v>
      </c>
      <c r="S82" s="29">
        <v>0</v>
      </c>
      <c r="T82" s="29">
        <v>0</v>
      </c>
      <c r="U82" s="29"/>
      <c r="V82" s="29">
        <v>0</v>
      </c>
      <c r="W82" s="29">
        <v>91202.892000000007</v>
      </c>
      <c r="X82" s="29">
        <v>0</v>
      </c>
      <c r="Y82" s="29">
        <v>0</v>
      </c>
      <c r="Z82" s="29">
        <v>0</v>
      </c>
      <c r="AA82" s="29">
        <f>SUM(AA83:AA88)</f>
        <v>130685.14600000001</v>
      </c>
      <c r="AB82" s="29">
        <f t="shared" ref="AB82" si="57">SUM(AB83:AB88)</f>
        <v>141184.875</v>
      </c>
      <c r="AE82" s="27">
        <f t="shared" ref="AE82:AE88" si="58">F82</f>
        <v>0</v>
      </c>
      <c r="AF82" s="27">
        <f t="shared" ref="AF82:AF88" si="59">I82</f>
        <v>0</v>
      </c>
      <c r="AG82" s="27">
        <f>N82</f>
        <v>10499.728999999999</v>
      </c>
      <c r="AH82" s="27">
        <f t="shared" si="21"/>
        <v>130685.14600000001</v>
      </c>
      <c r="AJ82" s="27">
        <f t="shared" ref="AJ82" si="60">SUM(AJ83:AJ88)</f>
        <v>141184.875</v>
      </c>
    </row>
    <row r="83" spans="1:36" x14ac:dyDescent="0.2">
      <c r="A83" s="10" t="s">
        <v>19</v>
      </c>
      <c r="B83" s="6"/>
      <c r="C83" s="7"/>
      <c r="D83" s="29">
        <v>0</v>
      </c>
      <c r="E83" s="29"/>
      <c r="F83" s="29">
        <f t="shared" ref="F83:F88" si="61">SUM(D83:E83)</f>
        <v>0</v>
      </c>
      <c r="G83" s="29">
        <v>0</v>
      </c>
      <c r="H83" s="29">
        <v>0</v>
      </c>
      <c r="I83" s="29">
        <f t="shared" ref="I83:I88" si="62">SUM(G83:H83)</f>
        <v>0</v>
      </c>
      <c r="J83" s="29">
        <v>0</v>
      </c>
      <c r="K83" s="29">
        <v>0</v>
      </c>
      <c r="L83" s="29">
        <v>0</v>
      </c>
      <c r="M83" s="29">
        <v>0</v>
      </c>
      <c r="N83" s="29">
        <f t="shared" ref="N83:N88" si="63">SUM(J83:M83)</f>
        <v>0</v>
      </c>
      <c r="O83" s="29">
        <v>0</v>
      </c>
      <c r="P83" s="29"/>
      <c r="Q83" s="29"/>
      <c r="R83" s="29">
        <v>0</v>
      </c>
      <c r="S83" s="29">
        <v>0</v>
      </c>
      <c r="T83" s="29">
        <v>0</v>
      </c>
      <c r="U83" s="29"/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f>SUM(O83:Z83)</f>
        <v>0</v>
      </c>
      <c r="AB83" s="29">
        <f>F83+I83+N83+AA83</f>
        <v>0</v>
      </c>
      <c r="AE83" s="27">
        <f t="shared" si="58"/>
        <v>0</v>
      </c>
      <c r="AF83" s="27">
        <f t="shared" si="59"/>
        <v>0</v>
      </c>
      <c r="AG83" s="27">
        <f>N83</f>
        <v>0</v>
      </c>
      <c r="AH83" s="27">
        <f t="shared" si="21"/>
        <v>0</v>
      </c>
      <c r="AJ83" s="27">
        <f>SUM(AE83:AI83)</f>
        <v>0</v>
      </c>
    </row>
    <row r="84" spans="1:36" x14ac:dyDescent="0.2">
      <c r="A84" s="10" t="s">
        <v>20</v>
      </c>
      <c r="B84" s="6"/>
      <c r="C84" s="7"/>
      <c r="D84" s="29">
        <v>0</v>
      </c>
      <c r="E84" s="29"/>
      <c r="F84" s="29">
        <f t="shared" si="61"/>
        <v>0</v>
      </c>
      <c r="G84" s="29">
        <v>0</v>
      </c>
      <c r="H84" s="29">
        <v>0</v>
      </c>
      <c r="I84" s="29">
        <f t="shared" si="62"/>
        <v>0</v>
      </c>
      <c r="J84" s="29">
        <v>0</v>
      </c>
      <c r="K84" s="29">
        <v>0</v>
      </c>
      <c r="L84" s="29">
        <v>0</v>
      </c>
      <c r="M84" s="29">
        <v>10499.728999999999</v>
      </c>
      <c r="N84" s="29">
        <f t="shared" si="63"/>
        <v>10499.728999999999</v>
      </c>
      <c r="O84" s="29">
        <v>0</v>
      </c>
      <c r="P84" s="29"/>
      <c r="Q84" s="29"/>
      <c r="R84" s="29">
        <v>39482.254000000001</v>
      </c>
      <c r="S84" s="29">
        <v>0</v>
      </c>
      <c r="T84" s="29">
        <v>0</v>
      </c>
      <c r="U84" s="29"/>
      <c r="V84" s="29">
        <v>0</v>
      </c>
      <c r="W84" s="29">
        <v>91202.892000000007</v>
      </c>
      <c r="X84" s="29">
        <v>0</v>
      </c>
      <c r="Y84" s="29">
        <v>0</v>
      </c>
      <c r="Z84" s="29">
        <v>0</v>
      </c>
      <c r="AA84" s="29">
        <f>SUM(O84:Z84)</f>
        <v>130685.14600000001</v>
      </c>
      <c r="AB84" s="29">
        <f>F84+I84+N84+AA84</f>
        <v>141184.875</v>
      </c>
      <c r="AE84" s="27">
        <f t="shared" si="58"/>
        <v>0</v>
      </c>
      <c r="AF84" s="27">
        <f t="shared" si="59"/>
        <v>0</v>
      </c>
      <c r="AG84" s="27">
        <f>N84</f>
        <v>10499.728999999999</v>
      </c>
      <c r="AH84" s="27">
        <f t="shared" si="21"/>
        <v>130685.14600000001</v>
      </c>
      <c r="AJ84" s="27">
        <f t="shared" ref="AJ84:AJ88" si="64">SUM(AE84:AI84)</f>
        <v>141184.875</v>
      </c>
    </row>
    <row r="85" spans="1:36" x14ac:dyDescent="0.2">
      <c r="A85" s="22" t="s">
        <v>21</v>
      </c>
      <c r="B85" s="23"/>
      <c r="C85" s="24"/>
      <c r="D85" s="29">
        <v>0</v>
      </c>
      <c r="E85" s="29"/>
      <c r="F85" s="29">
        <f t="shared" si="61"/>
        <v>0</v>
      </c>
      <c r="G85" s="29">
        <v>0</v>
      </c>
      <c r="H85" s="29">
        <v>0</v>
      </c>
      <c r="I85" s="29">
        <f t="shared" si="62"/>
        <v>0</v>
      </c>
      <c r="J85" s="29">
        <v>0</v>
      </c>
      <c r="K85" s="29">
        <v>0</v>
      </c>
      <c r="L85" s="29">
        <v>0</v>
      </c>
      <c r="M85" s="29">
        <v>0</v>
      </c>
      <c r="N85" s="29">
        <f t="shared" si="63"/>
        <v>0</v>
      </c>
      <c r="O85" s="29">
        <v>0</v>
      </c>
      <c r="P85" s="29"/>
      <c r="Q85" s="29"/>
      <c r="R85" s="29">
        <v>0</v>
      </c>
      <c r="S85" s="29">
        <v>0</v>
      </c>
      <c r="T85" s="29">
        <v>0</v>
      </c>
      <c r="U85" s="29"/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f>SUM(O85:Z85)</f>
        <v>0</v>
      </c>
      <c r="AB85" s="29">
        <f>F85+I85+N85+AA85</f>
        <v>0</v>
      </c>
      <c r="AE85" s="27">
        <f t="shared" si="58"/>
        <v>0</v>
      </c>
      <c r="AF85" s="27">
        <f t="shared" si="59"/>
        <v>0</v>
      </c>
      <c r="AG85" s="27">
        <f>N85</f>
        <v>0</v>
      </c>
      <c r="AH85" s="27">
        <f t="shared" si="21"/>
        <v>0</v>
      </c>
      <c r="AJ85" s="27">
        <f t="shared" si="64"/>
        <v>0</v>
      </c>
    </row>
    <row r="86" spans="1:36" x14ac:dyDescent="0.2">
      <c r="A86" s="10" t="s">
        <v>26</v>
      </c>
      <c r="B86" s="6"/>
      <c r="C86" s="7"/>
      <c r="D86" s="29">
        <v>0</v>
      </c>
      <c r="E86" s="29"/>
      <c r="F86" s="29">
        <f t="shared" si="61"/>
        <v>0</v>
      </c>
      <c r="G86" s="29">
        <v>0</v>
      </c>
      <c r="H86" s="29">
        <v>0</v>
      </c>
      <c r="I86" s="29">
        <f t="shared" si="62"/>
        <v>0</v>
      </c>
      <c r="J86" s="29">
        <v>0</v>
      </c>
      <c r="K86" s="29">
        <v>0</v>
      </c>
      <c r="L86" s="29">
        <v>0</v>
      </c>
      <c r="M86" s="29">
        <v>0</v>
      </c>
      <c r="N86" s="29">
        <f t="shared" si="63"/>
        <v>0</v>
      </c>
      <c r="O86" s="29">
        <v>0</v>
      </c>
      <c r="P86" s="29"/>
      <c r="Q86" s="29"/>
      <c r="R86" s="29">
        <v>0</v>
      </c>
      <c r="S86" s="29">
        <v>0</v>
      </c>
      <c r="T86" s="29">
        <v>0</v>
      </c>
      <c r="U86" s="29"/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f>SUM(O86:Z86)</f>
        <v>0</v>
      </c>
      <c r="AB86" s="29">
        <f>F86+I86+N86+AA86</f>
        <v>0</v>
      </c>
      <c r="AE86" s="27">
        <f t="shared" si="58"/>
        <v>0</v>
      </c>
      <c r="AF86" s="27">
        <f t="shared" si="59"/>
        <v>0</v>
      </c>
      <c r="AG86" s="27">
        <f>N86</f>
        <v>0</v>
      </c>
      <c r="AH86" s="27">
        <f t="shared" si="21"/>
        <v>0</v>
      </c>
      <c r="AJ86" s="27">
        <f t="shared" si="64"/>
        <v>0</v>
      </c>
    </row>
    <row r="87" spans="1:36" x14ac:dyDescent="0.2">
      <c r="A87" s="10" t="s">
        <v>23</v>
      </c>
      <c r="B87" s="6"/>
      <c r="C87" s="7"/>
      <c r="D87" s="29">
        <v>0</v>
      </c>
      <c r="E87" s="29"/>
      <c r="F87" s="29">
        <f t="shared" si="61"/>
        <v>0</v>
      </c>
      <c r="G87" s="29">
        <v>0</v>
      </c>
      <c r="H87" s="29">
        <v>0</v>
      </c>
      <c r="I87" s="29">
        <f t="shared" si="62"/>
        <v>0</v>
      </c>
      <c r="J87" s="29">
        <v>0</v>
      </c>
      <c r="K87" s="29">
        <v>0</v>
      </c>
      <c r="L87" s="29">
        <v>0</v>
      </c>
      <c r="M87" s="29">
        <v>0</v>
      </c>
      <c r="N87" s="29">
        <f t="shared" si="63"/>
        <v>0</v>
      </c>
      <c r="O87" s="29">
        <v>0</v>
      </c>
      <c r="P87" s="29"/>
      <c r="Q87" s="29"/>
      <c r="R87" s="29">
        <v>0</v>
      </c>
      <c r="S87" s="29">
        <v>0</v>
      </c>
      <c r="T87" s="29">
        <v>0</v>
      </c>
      <c r="U87" s="29"/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f>SUM(O87:Z87)</f>
        <v>0</v>
      </c>
      <c r="AB87" s="29">
        <f>F87+I87+N87+AA87</f>
        <v>0</v>
      </c>
      <c r="AE87" s="27">
        <f t="shared" si="58"/>
        <v>0</v>
      </c>
      <c r="AF87" s="27">
        <f t="shared" si="59"/>
        <v>0</v>
      </c>
      <c r="AG87" s="27">
        <f>N87</f>
        <v>0</v>
      </c>
      <c r="AH87" s="27">
        <f t="shared" si="21"/>
        <v>0</v>
      </c>
      <c r="AJ87" s="27">
        <f t="shared" si="64"/>
        <v>0</v>
      </c>
    </row>
    <row r="88" spans="1:36" x14ac:dyDescent="0.2">
      <c r="A88" s="10" t="s">
        <v>24</v>
      </c>
      <c r="B88" s="6"/>
      <c r="C88" s="7"/>
      <c r="D88" s="29">
        <v>0</v>
      </c>
      <c r="E88" s="29"/>
      <c r="F88" s="29">
        <f t="shared" si="61"/>
        <v>0</v>
      </c>
      <c r="G88" s="29">
        <v>0</v>
      </c>
      <c r="H88" s="29">
        <v>0</v>
      </c>
      <c r="I88" s="29">
        <f t="shared" si="62"/>
        <v>0</v>
      </c>
      <c r="J88" s="29">
        <v>0</v>
      </c>
      <c r="K88" s="29">
        <v>0</v>
      </c>
      <c r="L88" s="29">
        <v>0</v>
      </c>
      <c r="M88" s="29">
        <v>0</v>
      </c>
      <c r="N88" s="29">
        <f t="shared" si="63"/>
        <v>0</v>
      </c>
      <c r="O88" s="29">
        <v>0</v>
      </c>
      <c r="P88" s="29"/>
      <c r="Q88" s="29"/>
      <c r="R88" s="29">
        <v>0</v>
      </c>
      <c r="S88" s="29">
        <v>0</v>
      </c>
      <c r="T88" s="29">
        <v>0</v>
      </c>
      <c r="U88" s="29"/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f>SUM(O88:Z88)</f>
        <v>0</v>
      </c>
      <c r="AB88" s="29">
        <f>F88+I88+N88+AA88</f>
        <v>0</v>
      </c>
      <c r="AE88" s="27">
        <f t="shared" si="58"/>
        <v>0</v>
      </c>
      <c r="AF88" s="27">
        <f t="shared" si="59"/>
        <v>0</v>
      </c>
      <c r="AG88" s="27">
        <f>N88</f>
        <v>0</v>
      </c>
      <c r="AH88" s="27">
        <f t="shared" si="21"/>
        <v>0</v>
      </c>
      <c r="AJ88" s="27">
        <f t="shared" si="64"/>
        <v>0</v>
      </c>
    </row>
    <row r="89" spans="1:36" x14ac:dyDescent="0.2">
      <c r="A89" s="8"/>
      <c r="B89" s="9"/>
      <c r="C89" s="7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</row>
    <row r="90" spans="1:36" ht="15.75" x14ac:dyDescent="0.25">
      <c r="A90" s="19" t="s">
        <v>30</v>
      </c>
      <c r="B90" s="20"/>
      <c r="C90" s="21"/>
      <c r="D90" s="29">
        <v>0</v>
      </c>
      <c r="E90" s="29"/>
      <c r="F90" s="29">
        <f>SUM(F91:F96)</f>
        <v>0</v>
      </c>
      <c r="G90" s="29">
        <v>0</v>
      </c>
      <c r="H90" s="29">
        <v>0</v>
      </c>
      <c r="I90" s="29">
        <f>SUM(I91:I96)</f>
        <v>0</v>
      </c>
      <c r="J90" s="29">
        <v>0</v>
      </c>
      <c r="K90" s="29">
        <v>0</v>
      </c>
      <c r="L90" s="29">
        <v>0</v>
      </c>
      <c r="M90" s="29">
        <v>0</v>
      </c>
      <c r="N90" s="29">
        <f>SUM(N91:N96)</f>
        <v>0</v>
      </c>
      <c r="O90" s="29">
        <v>0</v>
      </c>
      <c r="P90" s="29"/>
      <c r="Q90" s="29"/>
      <c r="R90" s="29">
        <v>0</v>
      </c>
      <c r="S90" s="29">
        <v>0</v>
      </c>
      <c r="T90" s="29">
        <v>0</v>
      </c>
      <c r="U90" s="29"/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f>SUM(AA91:AA96)</f>
        <v>0</v>
      </c>
      <c r="AB90" s="29">
        <f t="shared" ref="AB90" si="65">SUM(AB91:AB96)</f>
        <v>0</v>
      </c>
      <c r="AE90" s="27">
        <f t="shared" ref="AE90:AE96" si="66">F90</f>
        <v>0</v>
      </c>
      <c r="AF90" s="27">
        <f t="shared" ref="AF90:AF96" si="67">I90</f>
        <v>0</v>
      </c>
      <c r="AG90" s="27">
        <f>N90</f>
        <v>0</v>
      </c>
      <c r="AH90" s="27">
        <f t="shared" si="21"/>
        <v>0</v>
      </c>
      <c r="AJ90" s="27">
        <f t="shared" ref="AJ90" si="68">SUM(AJ91:AJ96)</f>
        <v>0</v>
      </c>
    </row>
    <row r="91" spans="1:36" x14ac:dyDescent="0.2">
      <c r="A91" s="10" t="s">
        <v>19</v>
      </c>
      <c r="B91" s="6"/>
      <c r="C91" s="7"/>
      <c r="D91" s="29">
        <v>0</v>
      </c>
      <c r="E91" s="29"/>
      <c r="F91" s="29">
        <f t="shared" ref="F91:F96" si="69">SUM(D91:E91)</f>
        <v>0</v>
      </c>
      <c r="G91" s="29">
        <v>0</v>
      </c>
      <c r="H91" s="29">
        <v>0</v>
      </c>
      <c r="I91" s="29">
        <f t="shared" ref="I91:I96" si="70">SUM(G91:H91)</f>
        <v>0</v>
      </c>
      <c r="J91" s="29">
        <v>0</v>
      </c>
      <c r="K91" s="29">
        <v>0</v>
      </c>
      <c r="L91" s="29">
        <v>0</v>
      </c>
      <c r="M91" s="29">
        <v>0</v>
      </c>
      <c r="N91" s="29">
        <f t="shared" ref="N91:N96" si="71">SUM(J91:M91)</f>
        <v>0</v>
      </c>
      <c r="O91" s="29">
        <v>0</v>
      </c>
      <c r="P91" s="29"/>
      <c r="Q91" s="29"/>
      <c r="R91" s="29">
        <v>0</v>
      </c>
      <c r="S91" s="29">
        <v>0</v>
      </c>
      <c r="T91" s="29">
        <v>0</v>
      </c>
      <c r="U91" s="29"/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f>SUM(O91:Z91)</f>
        <v>0</v>
      </c>
      <c r="AB91" s="29">
        <f>F91+I91+N91+AA91</f>
        <v>0</v>
      </c>
      <c r="AE91" s="27">
        <f t="shared" si="66"/>
        <v>0</v>
      </c>
      <c r="AF91" s="27">
        <f t="shared" si="67"/>
        <v>0</v>
      </c>
      <c r="AG91" s="27">
        <f>N91</f>
        <v>0</v>
      </c>
      <c r="AH91" s="27">
        <f t="shared" si="21"/>
        <v>0</v>
      </c>
      <c r="AJ91" s="27">
        <f>SUM(AE91:AI91)</f>
        <v>0</v>
      </c>
    </row>
    <row r="92" spans="1:36" x14ac:dyDescent="0.2">
      <c r="A92" s="10" t="s">
        <v>31</v>
      </c>
      <c r="B92" s="6"/>
      <c r="C92" s="7"/>
      <c r="D92" s="29">
        <v>0</v>
      </c>
      <c r="E92" s="29"/>
      <c r="F92" s="29">
        <f t="shared" si="69"/>
        <v>0</v>
      </c>
      <c r="G92" s="29">
        <v>0</v>
      </c>
      <c r="H92" s="29">
        <v>0</v>
      </c>
      <c r="I92" s="29">
        <f t="shared" si="70"/>
        <v>0</v>
      </c>
      <c r="J92" s="29">
        <v>0</v>
      </c>
      <c r="K92" s="29">
        <v>0</v>
      </c>
      <c r="L92" s="29">
        <v>0</v>
      </c>
      <c r="M92" s="29">
        <v>0</v>
      </c>
      <c r="N92" s="29">
        <f t="shared" si="71"/>
        <v>0</v>
      </c>
      <c r="O92" s="29">
        <v>0</v>
      </c>
      <c r="P92" s="29"/>
      <c r="Q92" s="29"/>
      <c r="R92" s="29">
        <v>0</v>
      </c>
      <c r="S92" s="29">
        <v>0</v>
      </c>
      <c r="T92" s="29">
        <v>0</v>
      </c>
      <c r="U92" s="29"/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f>SUM(O92:Z92)</f>
        <v>0</v>
      </c>
      <c r="AB92" s="29">
        <f>F92+I92+N92+AA92</f>
        <v>0</v>
      </c>
      <c r="AE92" s="27">
        <f t="shared" si="66"/>
        <v>0</v>
      </c>
      <c r="AF92" s="27">
        <f t="shared" si="67"/>
        <v>0</v>
      </c>
      <c r="AG92" s="27">
        <f>N92</f>
        <v>0</v>
      </c>
      <c r="AH92" s="27">
        <f t="shared" si="21"/>
        <v>0</v>
      </c>
      <c r="AJ92" s="27">
        <f t="shared" ref="AJ92:AJ96" si="72">SUM(AE92:AI92)</f>
        <v>0</v>
      </c>
    </row>
    <row r="93" spans="1:36" x14ac:dyDescent="0.2">
      <c r="A93" s="10" t="s">
        <v>21</v>
      </c>
      <c r="B93" s="6"/>
      <c r="C93" s="7"/>
      <c r="D93" s="29">
        <v>0</v>
      </c>
      <c r="E93" s="29"/>
      <c r="F93" s="29">
        <f t="shared" si="69"/>
        <v>0</v>
      </c>
      <c r="G93" s="29">
        <v>0</v>
      </c>
      <c r="H93" s="29">
        <v>0</v>
      </c>
      <c r="I93" s="29">
        <f t="shared" si="70"/>
        <v>0</v>
      </c>
      <c r="J93" s="29">
        <v>0</v>
      </c>
      <c r="K93" s="29">
        <v>0</v>
      </c>
      <c r="L93" s="29">
        <v>0</v>
      </c>
      <c r="M93" s="29">
        <v>0</v>
      </c>
      <c r="N93" s="29">
        <f t="shared" si="71"/>
        <v>0</v>
      </c>
      <c r="O93" s="29">
        <v>0</v>
      </c>
      <c r="P93" s="29"/>
      <c r="Q93" s="29"/>
      <c r="R93" s="29">
        <v>0</v>
      </c>
      <c r="S93" s="29">
        <v>0</v>
      </c>
      <c r="T93" s="29">
        <v>0</v>
      </c>
      <c r="U93" s="29"/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29">
        <f>SUM(O93:Z93)</f>
        <v>0</v>
      </c>
      <c r="AB93" s="29">
        <f>F93+I93+N93+AA93</f>
        <v>0</v>
      </c>
      <c r="AE93" s="27">
        <f t="shared" si="66"/>
        <v>0</v>
      </c>
      <c r="AF93" s="27">
        <f t="shared" si="67"/>
        <v>0</v>
      </c>
      <c r="AG93" s="27">
        <f>N93</f>
        <v>0</v>
      </c>
      <c r="AH93" s="27">
        <f t="shared" si="21"/>
        <v>0</v>
      </c>
      <c r="AJ93" s="27">
        <f t="shared" si="72"/>
        <v>0</v>
      </c>
    </row>
    <row r="94" spans="1:36" x14ac:dyDescent="0.2">
      <c r="A94" s="10" t="s">
        <v>26</v>
      </c>
      <c r="B94" s="6"/>
      <c r="C94" s="7"/>
      <c r="D94" s="29">
        <v>0</v>
      </c>
      <c r="E94" s="29"/>
      <c r="F94" s="29">
        <f t="shared" si="69"/>
        <v>0</v>
      </c>
      <c r="G94" s="29">
        <v>0</v>
      </c>
      <c r="H94" s="29">
        <v>0</v>
      </c>
      <c r="I94" s="29">
        <f t="shared" si="70"/>
        <v>0</v>
      </c>
      <c r="J94" s="29">
        <v>0</v>
      </c>
      <c r="K94" s="29">
        <v>0</v>
      </c>
      <c r="L94" s="29">
        <v>0</v>
      </c>
      <c r="M94" s="29">
        <v>0</v>
      </c>
      <c r="N94" s="29">
        <f t="shared" si="71"/>
        <v>0</v>
      </c>
      <c r="O94" s="29">
        <v>0</v>
      </c>
      <c r="P94" s="29"/>
      <c r="Q94" s="29"/>
      <c r="R94" s="29">
        <v>0</v>
      </c>
      <c r="S94" s="29">
        <v>0</v>
      </c>
      <c r="T94" s="29">
        <v>0</v>
      </c>
      <c r="U94" s="29"/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f>SUM(O94:Z94)</f>
        <v>0</v>
      </c>
      <c r="AB94" s="29">
        <f>F94+I94+N94+AA94</f>
        <v>0</v>
      </c>
      <c r="AE94" s="27">
        <f t="shared" si="66"/>
        <v>0</v>
      </c>
      <c r="AF94" s="27">
        <f t="shared" si="67"/>
        <v>0</v>
      </c>
      <c r="AG94" s="27">
        <f>N94</f>
        <v>0</v>
      </c>
      <c r="AH94" s="27">
        <f t="shared" si="21"/>
        <v>0</v>
      </c>
      <c r="AJ94" s="27">
        <f t="shared" si="72"/>
        <v>0</v>
      </c>
    </row>
    <row r="95" spans="1:36" x14ac:dyDescent="0.2">
      <c r="A95" s="10" t="s">
        <v>32</v>
      </c>
      <c r="B95" s="6"/>
      <c r="C95" s="7"/>
      <c r="D95" s="29">
        <v>0</v>
      </c>
      <c r="E95" s="29"/>
      <c r="F95" s="29">
        <f t="shared" si="69"/>
        <v>0</v>
      </c>
      <c r="G95" s="29">
        <v>0</v>
      </c>
      <c r="H95" s="29">
        <v>0</v>
      </c>
      <c r="I95" s="29">
        <f t="shared" si="70"/>
        <v>0</v>
      </c>
      <c r="J95" s="29">
        <v>0</v>
      </c>
      <c r="K95" s="29">
        <v>0</v>
      </c>
      <c r="L95" s="29">
        <v>0</v>
      </c>
      <c r="M95" s="29">
        <v>0</v>
      </c>
      <c r="N95" s="29">
        <f t="shared" si="71"/>
        <v>0</v>
      </c>
      <c r="O95" s="29">
        <v>0</v>
      </c>
      <c r="P95" s="29"/>
      <c r="Q95" s="29"/>
      <c r="R95" s="29">
        <v>0</v>
      </c>
      <c r="S95" s="29">
        <v>0</v>
      </c>
      <c r="T95" s="29">
        <v>0</v>
      </c>
      <c r="U95" s="29"/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f>SUM(O95:Z95)</f>
        <v>0</v>
      </c>
      <c r="AB95" s="29">
        <f>F95+I95+N95+AA95</f>
        <v>0</v>
      </c>
      <c r="AE95" s="27">
        <f t="shared" si="66"/>
        <v>0</v>
      </c>
      <c r="AF95" s="27">
        <f t="shared" si="67"/>
        <v>0</v>
      </c>
      <c r="AG95" s="27">
        <f>N95</f>
        <v>0</v>
      </c>
      <c r="AH95" s="27">
        <f t="shared" si="21"/>
        <v>0</v>
      </c>
      <c r="AJ95" s="27">
        <f t="shared" si="72"/>
        <v>0</v>
      </c>
    </row>
    <row r="96" spans="1:36" x14ac:dyDescent="0.2">
      <c r="A96" s="10" t="s">
        <v>24</v>
      </c>
      <c r="B96" s="6"/>
      <c r="C96" s="7"/>
      <c r="D96" s="29">
        <v>0</v>
      </c>
      <c r="E96" s="29"/>
      <c r="F96" s="29">
        <f t="shared" si="69"/>
        <v>0</v>
      </c>
      <c r="G96" s="29">
        <v>0</v>
      </c>
      <c r="H96" s="29">
        <v>0</v>
      </c>
      <c r="I96" s="29">
        <f t="shared" si="70"/>
        <v>0</v>
      </c>
      <c r="J96" s="29">
        <v>0</v>
      </c>
      <c r="K96" s="29">
        <v>0</v>
      </c>
      <c r="L96" s="29">
        <v>0</v>
      </c>
      <c r="M96" s="29">
        <v>0</v>
      </c>
      <c r="N96" s="29">
        <f t="shared" si="71"/>
        <v>0</v>
      </c>
      <c r="O96" s="29">
        <v>0</v>
      </c>
      <c r="P96" s="29"/>
      <c r="Q96" s="29"/>
      <c r="R96" s="29">
        <v>0</v>
      </c>
      <c r="S96" s="29">
        <v>0</v>
      </c>
      <c r="T96" s="29">
        <v>0</v>
      </c>
      <c r="U96" s="29"/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f>SUM(O96:Z96)</f>
        <v>0</v>
      </c>
      <c r="AB96" s="29">
        <f>F96+I96+N96+AA96</f>
        <v>0</v>
      </c>
      <c r="AE96" s="27">
        <f t="shared" si="66"/>
        <v>0</v>
      </c>
      <c r="AF96" s="27">
        <f t="shared" si="67"/>
        <v>0</v>
      </c>
      <c r="AG96" s="27">
        <f>N96</f>
        <v>0</v>
      </c>
      <c r="AH96" s="27">
        <f t="shared" si="21"/>
        <v>0</v>
      </c>
      <c r="AJ96" s="27">
        <f t="shared" si="72"/>
        <v>0</v>
      </c>
    </row>
    <row r="97" spans="1:36" x14ac:dyDescent="0.2">
      <c r="A97" s="8"/>
      <c r="B97" s="9"/>
      <c r="C97" s="7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</row>
    <row r="98" spans="1:36" ht="15.75" x14ac:dyDescent="0.25">
      <c r="A98" s="5" t="s">
        <v>33</v>
      </c>
      <c r="B98" s="17"/>
      <c r="C98" s="18"/>
      <c r="D98" s="29">
        <v>0</v>
      </c>
      <c r="E98" s="29"/>
      <c r="F98" s="29">
        <f>+F99+F104</f>
        <v>0</v>
      </c>
      <c r="G98" s="29">
        <v>0</v>
      </c>
      <c r="H98" s="29">
        <v>0</v>
      </c>
      <c r="I98" s="29">
        <f>+I99+I104</f>
        <v>0</v>
      </c>
      <c r="J98" s="29">
        <v>0</v>
      </c>
      <c r="K98" s="29">
        <v>0</v>
      </c>
      <c r="L98" s="29">
        <v>0</v>
      </c>
      <c r="M98" s="29">
        <v>0</v>
      </c>
      <c r="N98" s="29">
        <f>+N99+N104</f>
        <v>0</v>
      </c>
      <c r="O98" s="29">
        <v>0</v>
      </c>
      <c r="P98" s="29"/>
      <c r="Q98" s="29"/>
      <c r="R98" s="29">
        <v>0</v>
      </c>
      <c r="S98" s="29">
        <v>0</v>
      </c>
      <c r="T98" s="29">
        <v>0</v>
      </c>
      <c r="U98" s="29"/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29">
        <f>+AA99+AA104</f>
        <v>0</v>
      </c>
      <c r="AB98" s="29">
        <f>+AB99+AB104</f>
        <v>0</v>
      </c>
      <c r="AE98" s="27">
        <f>F98</f>
        <v>0</v>
      </c>
      <c r="AF98" s="27">
        <f>I98</f>
        <v>0</v>
      </c>
      <c r="AG98" s="27">
        <f>N98</f>
        <v>0</v>
      </c>
      <c r="AH98" s="27">
        <f t="shared" si="21"/>
        <v>0</v>
      </c>
      <c r="AJ98" s="27">
        <f>+AJ99+AJ104</f>
        <v>0</v>
      </c>
    </row>
    <row r="99" spans="1:36" ht="15.75" x14ac:dyDescent="0.25">
      <c r="A99" s="5" t="s">
        <v>34</v>
      </c>
      <c r="B99" s="17" t="s">
        <v>53</v>
      </c>
      <c r="C99" s="18"/>
      <c r="D99" s="29">
        <v>0</v>
      </c>
      <c r="E99" s="29"/>
      <c r="F99" s="29">
        <f>SUM(F100:F102)</f>
        <v>0</v>
      </c>
      <c r="G99" s="29">
        <v>0</v>
      </c>
      <c r="H99" s="29">
        <v>0</v>
      </c>
      <c r="I99" s="29">
        <f>SUM(I100:I102)</f>
        <v>0</v>
      </c>
      <c r="J99" s="29">
        <v>0</v>
      </c>
      <c r="K99" s="29">
        <v>0</v>
      </c>
      <c r="L99" s="29">
        <v>0</v>
      </c>
      <c r="M99" s="29">
        <v>0</v>
      </c>
      <c r="N99" s="29">
        <f>SUM(N100:N102)</f>
        <v>0</v>
      </c>
      <c r="O99" s="29">
        <v>0</v>
      </c>
      <c r="P99" s="29"/>
      <c r="Q99" s="29"/>
      <c r="R99" s="29">
        <v>0</v>
      </c>
      <c r="S99" s="29">
        <v>0</v>
      </c>
      <c r="T99" s="29">
        <v>0</v>
      </c>
      <c r="U99" s="29"/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f>SUM(AA100:AA102)</f>
        <v>0</v>
      </c>
      <c r="AB99" s="29">
        <f t="shared" ref="AB99" si="73">SUM(AB100:AB102)</f>
        <v>0</v>
      </c>
      <c r="AE99" s="27">
        <f>F99</f>
        <v>0</v>
      </c>
      <c r="AF99" s="27">
        <f>I99</f>
        <v>0</v>
      </c>
      <c r="AG99" s="27">
        <f>N99</f>
        <v>0</v>
      </c>
      <c r="AH99" s="27">
        <f>AA99</f>
        <v>0</v>
      </c>
      <c r="AJ99" s="27">
        <f t="shared" ref="AJ99" si="74">SUM(AJ100:AJ102)</f>
        <v>0</v>
      </c>
    </row>
    <row r="100" spans="1:36" x14ac:dyDescent="0.2">
      <c r="A100" s="10" t="s">
        <v>55</v>
      </c>
      <c r="B100" s="6"/>
      <c r="C100" s="7"/>
      <c r="D100" s="29">
        <v>0</v>
      </c>
      <c r="E100" s="29"/>
      <c r="F100" s="29">
        <f t="shared" ref="F100:F102" si="75">SUM(D100:E100)</f>
        <v>0</v>
      </c>
      <c r="G100" s="29">
        <v>0</v>
      </c>
      <c r="H100" s="29">
        <v>0</v>
      </c>
      <c r="I100" s="29">
        <f t="shared" ref="I100:I102" si="76">SUM(G100:H100)</f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f>SUM(J100:M100)</f>
        <v>0</v>
      </c>
      <c r="O100" s="29">
        <v>0</v>
      </c>
      <c r="P100" s="29"/>
      <c r="Q100" s="29"/>
      <c r="R100" s="29">
        <v>0</v>
      </c>
      <c r="S100" s="29">
        <v>0</v>
      </c>
      <c r="T100" s="29">
        <v>0</v>
      </c>
      <c r="U100" s="29"/>
      <c r="V100" s="29">
        <v>0</v>
      </c>
      <c r="W100" s="29">
        <v>0</v>
      </c>
      <c r="X100" s="29">
        <v>0</v>
      </c>
      <c r="Y100" s="29">
        <v>0</v>
      </c>
      <c r="Z100" s="29">
        <v>0</v>
      </c>
      <c r="AA100" s="29">
        <f>SUM(O100:Z100)</f>
        <v>0</v>
      </c>
      <c r="AB100" s="29">
        <f>F100+I100+N100+AA100</f>
        <v>0</v>
      </c>
      <c r="AE100" s="27">
        <f>F100</f>
        <v>0</v>
      </c>
      <c r="AF100" s="27">
        <f>I100</f>
        <v>0</v>
      </c>
      <c r="AG100" s="27">
        <f>N100</f>
        <v>0</v>
      </c>
      <c r="AH100" s="27">
        <f t="shared" ref="AH100:AH107" si="77">AA100</f>
        <v>0</v>
      </c>
      <c r="AJ100" s="27">
        <f t="shared" ref="AJ100:AJ102" si="78">SUM(AE100:AI100)</f>
        <v>0</v>
      </c>
    </row>
    <row r="101" spans="1:36" x14ac:dyDescent="0.2">
      <c r="A101" s="22" t="s">
        <v>56</v>
      </c>
      <c r="B101" s="23"/>
      <c r="C101" s="24"/>
      <c r="D101" s="29">
        <v>0</v>
      </c>
      <c r="E101" s="29"/>
      <c r="F101" s="29">
        <f t="shared" si="75"/>
        <v>0</v>
      </c>
      <c r="G101" s="29">
        <v>0</v>
      </c>
      <c r="H101" s="29">
        <v>0</v>
      </c>
      <c r="I101" s="29">
        <f t="shared" si="76"/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f>SUM(J101:M101)</f>
        <v>0</v>
      </c>
      <c r="O101" s="29">
        <v>0</v>
      </c>
      <c r="P101" s="29"/>
      <c r="Q101" s="29"/>
      <c r="R101" s="29">
        <v>0</v>
      </c>
      <c r="S101" s="29">
        <v>0</v>
      </c>
      <c r="T101" s="29">
        <v>0</v>
      </c>
      <c r="U101" s="29"/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29">
        <f>SUM(O101:Z101)</f>
        <v>0</v>
      </c>
      <c r="AB101" s="29">
        <f>F101+I101+N101+AA101</f>
        <v>0</v>
      </c>
      <c r="AE101" s="27">
        <f>F101</f>
        <v>0</v>
      </c>
      <c r="AF101" s="27">
        <f>I101</f>
        <v>0</v>
      </c>
      <c r="AG101" s="27">
        <f>N101</f>
        <v>0</v>
      </c>
      <c r="AH101" s="27">
        <f t="shared" si="77"/>
        <v>0</v>
      </c>
      <c r="AJ101" s="27">
        <f t="shared" si="78"/>
        <v>0</v>
      </c>
    </row>
    <row r="102" spans="1:36" x14ac:dyDescent="0.2">
      <c r="A102" s="22" t="s">
        <v>35</v>
      </c>
      <c r="B102" s="23"/>
      <c r="C102" s="24"/>
      <c r="D102" s="29">
        <v>0</v>
      </c>
      <c r="E102" s="29"/>
      <c r="F102" s="29">
        <f t="shared" si="75"/>
        <v>0</v>
      </c>
      <c r="G102" s="29">
        <v>0</v>
      </c>
      <c r="H102" s="29">
        <v>0</v>
      </c>
      <c r="I102" s="29">
        <f t="shared" si="76"/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f>SUM(J102:M102)</f>
        <v>0</v>
      </c>
      <c r="O102" s="29">
        <v>0</v>
      </c>
      <c r="P102" s="29"/>
      <c r="Q102" s="29"/>
      <c r="R102" s="29">
        <v>0</v>
      </c>
      <c r="S102" s="29">
        <v>0</v>
      </c>
      <c r="T102" s="29">
        <v>0</v>
      </c>
      <c r="U102" s="29"/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29">
        <f>SUM(O102:Z102)</f>
        <v>0</v>
      </c>
      <c r="AB102" s="29">
        <f>F102+I102+N102+AA102</f>
        <v>0</v>
      </c>
      <c r="AE102" s="27">
        <f>F102</f>
        <v>0</v>
      </c>
      <c r="AF102" s="27">
        <f>I102</f>
        <v>0</v>
      </c>
      <c r="AG102" s="27">
        <f>N102</f>
        <v>0</v>
      </c>
      <c r="AH102" s="27">
        <f t="shared" si="77"/>
        <v>0</v>
      </c>
      <c r="AJ102" s="27">
        <f t="shared" si="78"/>
        <v>0</v>
      </c>
    </row>
    <row r="103" spans="1:36" ht="15.75" x14ac:dyDescent="0.25">
      <c r="A103" s="5"/>
      <c r="B103" s="17"/>
      <c r="C103" s="18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 t="s">
        <v>52</v>
      </c>
    </row>
    <row r="104" spans="1:36" ht="15.75" x14ac:dyDescent="0.25">
      <c r="A104" s="19" t="s">
        <v>36</v>
      </c>
      <c r="B104" s="20" t="s">
        <v>54</v>
      </c>
      <c r="C104" s="21"/>
      <c r="D104" s="29">
        <v>0</v>
      </c>
      <c r="E104" s="29"/>
      <c r="F104" s="29">
        <f>SUM(F105:F107)</f>
        <v>0</v>
      </c>
      <c r="G104" s="29">
        <v>0</v>
      </c>
      <c r="H104" s="29">
        <v>0</v>
      </c>
      <c r="I104" s="29">
        <f>SUM(I105:I107)</f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f>SUM(N105:N107)</f>
        <v>0</v>
      </c>
      <c r="O104" s="29">
        <v>0</v>
      </c>
      <c r="P104" s="29"/>
      <c r="Q104" s="29"/>
      <c r="R104" s="29">
        <v>0</v>
      </c>
      <c r="S104" s="29">
        <v>0</v>
      </c>
      <c r="T104" s="29">
        <v>0</v>
      </c>
      <c r="U104" s="29"/>
      <c r="V104" s="29">
        <v>0</v>
      </c>
      <c r="W104" s="29">
        <v>0</v>
      </c>
      <c r="X104" s="29">
        <v>0</v>
      </c>
      <c r="Y104" s="29">
        <v>0</v>
      </c>
      <c r="Z104" s="29">
        <v>0</v>
      </c>
      <c r="AA104" s="29">
        <f>SUM(AA105:AA107)</f>
        <v>0</v>
      </c>
      <c r="AB104" s="29">
        <f t="shared" ref="AB104" si="79">SUM(AB105:AB107)</f>
        <v>0</v>
      </c>
      <c r="AE104" s="27">
        <f>F104</f>
        <v>0</v>
      </c>
      <c r="AF104" s="27">
        <f>I104</f>
        <v>0</v>
      </c>
      <c r="AG104" s="27">
        <f>N104</f>
        <v>0</v>
      </c>
      <c r="AH104" s="27">
        <f t="shared" si="77"/>
        <v>0</v>
      </c>
      <c r="AJ104" s="27">
        <f t="shared" ref="AJ104" si="80">SUM(AJ105:AJ107)</f>
        <v>0</v>
      </c>
    </row>
    <row r="105" spans="1:36" x14ac:dyDescent="0.2">
      <c r="A105" s="10" t="s">
        <v>55</v>
      </c>
      <c r="B105" s="6"/>
      <c r="C105" s="7"/>
      <c r="D105" s="29">
        <v>0</v>
      </c>
      <c r="E105" s="29"/>
      <c r="F105" s="29">
        <f t="shared" ref="F105:F107" si="81">SUM(D105:E105)</f>
        <v>0</v>
      </c>
      <c r="G105" s="29">
        <v>0</v>
      </c>
      <c r="H105" s="29">
        <v>0</v>
      </c>
      <c r="I105" s="29">
        <f t="shared" ref="I105:I107" si="82">SUM(G105:H105)</f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f>SUM(J105:M105)</f>
        <v>0</v>
      </c>
      <c r="O105" s="29">
        <v>0</v>
      </c>
      <c r="P105" s="29"/>
      <c r="Q105" s="29"/>
      <c r="R105" s="29">
        <v>0</v>
      </c>
      <c r="S105" s="29">
        <v>0</v>
      </c>
      <c r="T105" s="29">
        <v>0</v>
      </c>
      <c r="U105" s="29"/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f>SUM(O105:Z105)</f>
        <v>0</v>
      </c>
      <c r="AB105" s="29">
        <f>F105+I105+N105+AA105</f>
        <v>0</v>
      </c>
      <c r="AE105" s="27">
        <f>F105</f>
        <v>0</v>
      </c>
      <c r="AF105" s="27">
        <f>I105</f>
        <v>0</v>
      </c>
      <c r="AG105" s="27">
        <f>N105</f>
        <v>0</v>
      </c>
      <c r="AH105" s="27">
        <f t="shared" si="77"/>
        <v>0</v>
      </c>
      <c r="AJ105" s="27">
        <f t="shared" ref="AJ105:AJ107" si="83">SUM(AE105:AI105)</f>
        <v>0</v>
      </c>
    </row>
    <row r="106" spans="1:36" x14ac:dyDescent="0.2">
      <c r="A106" s="22" t="s">
        <v>56</v>
      </c>
      <c r="B106" s="23"/>
      <c r="C106" s="24"/>
      <c r="D106" s="29">
        <v>0</v>
      </c>
      <c r="E106" s="29"/>
      <c r="F106" s="29">
        <f t="shared" si="81"/>
        <v>0</v>
      </c>
      <c r="G106" s="29">
        <v>0</v>
      </c>
      <c r="H106" s="29">
        <v>0</v>
      </c>
      <c r="I106" s="29">
        <f t="shared" si="82"/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f>SUM(J106:M106)</f>
        <v>0</v>
      </c>
      <c r="O106" s="29">
        <v>0</v>
      </c>
      <c r="P106" s="29"/>
      <c r="Q106" s="29"/>
      <c r="R106" s="29">
        <v>0</v>
      </c>
      <c r="S106" s="29">
        <v>0</v>
      </c>
      <c r="T106" s="29">
        <v>0</v>
      </c>
      <c r="U106" s="29"/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f>SUM(O106:Z106)</f>
        <v>0</v>
      </c>
      <c r="AB106" s="29">
        <f>F106+I106+N106+AA106</f>
        <v>0</v>
      </c>
      <c r="AE106" s="27">
        <f>F106</f>
        <v>0</v>
      </c>
      <c r="AF106" s="27">
        <f>I106</f>
        <v>0</v>
      </c>
      <c r="AG106" s="27">
        <f>N106</f>
        <v>0</v>
      </c>
      <c r="AH106" s="27">
        <f t="shared" si="77"/>
        <v>0</v>
      </c>
      <c r="AJ106" s="27">
        <f t="shared" si="83"/>
        <v>0</v>
      </c>
    </row>
    <row r="107" spans="1:36" x14ac:dyDescent="0.2">
      <c r="A107" s="10" t="s">
        <v>35</v>
      </c>
      <c r="B107" s="6"/>
      <c r="C107" s="7"/>
      <c r="D107" s="29">
        <v>0</v>
      </c>
      <c r="E107" s="29"/>
      <c r="F107" s="29">
        <f t="shared" si="81"/>
        <v>0</v>
      </c>
      <c r="G107" s="29">
        <v>0</v>
      </c>
      <c r="H107" s="29">
        <v>0</v>
      </c>
      <c r="I107" s="29">
        <f t="shared" si="82"/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f>SUM(J107:M107)</f>
        <v>0</v>
      </c>
      <c r="O107" s="29">
        <v>0</v>
      </c>
      <c r="P107" s="29"/>
      <c r="Q107" s="29"/>
      <c r="R107" s="29">
        <v>0</v>
      </c>
      <c r="S107" s="29">
        <v>0</v>
      </c>
      <c r="T107" s="29">
        <v>0</v>
      </c>
      <c r="U107" s="29"/>
      <c r="V107" s="29">
        <v>0</v>
      </c>
      <c r="W107" s="29">
        <v>0</v>
      </c>
      <c r="X107" s="29">
        <v>0</v>
      </c>
      <c r="Y107" s="29">
        <v>0</v>
      </c>
      <c r="Z107" s="29">
        <v>0</v>
      </c>
      <c r="AA107" s="29">
        <f>SUM(O107:Z107)</f>
        <v>0</v>
      </c>
      <c r="AB107" s="29">
        <f>F107+I107+N107+AA107</f>
        <v>0</v>
      </c>
      <c r="AE107" s="27">
        <f>F107</f>
        <v>0</v>
      </c>
      <c r="AF107" s="27">
        <f>I107</f>
        <v>0</v>
      </c>
      <c r="AG107" s="27">
        <f>N107</f>
        <v>0</v>
      </c>
      <c r="AH107" s="27">
        <f t="shared" si="77"/>
        <v>0</v>
      </c>
      <c r="AJ107" s="27">
        <f t="shared" si="83"/>
        <v>0</v>
      </c>
    </row>
    <row r="108" spans="1:36" x14ac:dyDescent="0.2">
      <c r="A108" s="25"/>
      <c r="B108" s="26"/>
      <c r="C108" s="13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</row>
  </sheetData>
  <mergeCells count="2">
    <mergeCell ref="A6:C7"/>
    <mergeCell ref="AB6:AB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MOC-SUMMARY</vt:lpstr>
      <vt:lpstr>MOC-berth</vt:lpstr>
      <vt:lpstr>MOC-ancho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M. Jacinto</dc:creator>
  <cp:lastModifiedBy>Nicole M. Jacinto</cp:lastModifiedBy>
  <dcterms:created xsi:type="dcterms:W3CDTF">2018-04-26T07:24:32Z</dcterms:created>
  <dcterms:modified xsi:type="dcterms:W3CDTF">2024-04-05T05:19:00Z</dcterms:modified>
</cp:coreProperties>
</file>