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mjacinto\Desktop\PPA FILES\statistics\ASR - working file\2022 ASR\2022 ASR Volume 1\"/>
    </mc:Choice>
  </mc:AlternateContent>
  <xr:revisionPtr revIDLastSave="0" documentId="13_ncr:1_{08911769-06A2-4815-BFC9-178C4802AAE5}" xr6:coauthVersionLast="47" xr6:coauthVersionMax="47" xr10:uidLastSave="{00000000-0000-0000-0000-000000000000}"/>
  <bookViews>
    <workbookView xWindow="-120" yWindow="-120" windowWidth="29040" windowHeight="15840" tabRatio="599" xr2:uid="{00000000-000D-0000-FFFF-FFFF00000000}"/>
  </bookViews>
  <sheets>
    <sheet name="MOC-SUMMARY" sheetId="5" r:id="rId1"/>
    <sheet name="MOC-berth" sheetId="1" r:id="rId2"/>
    <sheet name="MOC-ancho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07" i="4" l="1"/>
  <c r="W107" i="4" s="1"/>
  <c r="K107" i="5" s="1"/>
  <c r="L107" i="4"/>
  <c r="V107" i="4" s="1"/>
  <c r="J107" i="5" s="1"/>
  <c r="I107" i="4"/>
  <c r="U107" i="4" s="1"/>
  <c r="I107" i="5" s="1"/>
  <c r="F107" i="4"/>
  <c r="T107" i="4" s="1"/>
  <c r="H107" i="5" s="1"/>
  <c r="P106" i="4"/>
  <c r="W106" i="4" s="1"/>
  <c r="K106" i="5" s="1"/>
  <c r="L106" i="4"/>
  <c r="V106" i="4" s="1"/>
  <c r="J106" i="5" s="1"/>
  <c r="I106" i="4"/>
  <c r="U106" i="4" s="1"/>
  <c r="I106" i="5" s="1"/>
  <c r="F106" i="4"/>
  <c r="T106" i="4" s="1"/>
  <c r="P105" i="4"/>
  <c r="L105" i="4"/>
  <c r="I105" i="4"/>
  <c r="F105" i="4"/>
  <c r="T105" i="4" s="1"/>
  <c r="H105" i="5" s="1"/>
  <c r="P102" i="4"/>
  <c r="W102" i="4" s="1"/>
  <c r="K102" i="5" s="1"/>
  <c r="L102" i="4"/>
  <c r="V102" i="4" s="1"/>
  <c r="J102" i="5" s="1"/>
  <c r="I102" i="4"/>
  <c r="U102" i="4" s="1"/>
  <c r="I102" i="5" s="1"/>
  <c r="F102" i="4"/>
  <c r="T102" i="4" s="1"/>
  <c r="P101" i="4"/>
  <c r="W101" i="4" s="1"/>
  <c r="K101" i="5" s="1"/>
  <c r="L101" i="4"/>
  <c r="V101" i="4" s="1"/>
  <c r="J101" i="5" s="1"/>
  <c r="I101" i="4"/>
  <c r="U101" i="4" s="1"/>
  <c r="I101" i="5" s="1"/>
  <c r="F101" i="4"/>
  <c r="T101" i="4" s="1"/>
  <c r="H101" i="5" s="1"/>
  <c r="P100" i="4"/>
  <c r="L100" i="4"/>
  <c r="I100" i="4"/>
  <c r="U100" i="4" s="1"/>
  <c r="I100" i="5" s="1"/>
  <c r="F100" i="4"/>
  <c r="T100" i="4" s="1"/>
  <c r="H100" i="5" s="1"/>
  <c r="P96" i="4"/>
  <c r="W96" i="4" s="1"/>
  <c r="K96" i="5" s="1"/>
  <c r="L96" i="4"/>
  <c r="V96" i="4" s="1"/>
  <c r="J96" i="5" s="1"/>
  <c r="I96" i="4"/>
  <c r="U96" i="4" s="1"/>
  <c r="I96" i="5" s="1"/>
  <c r="F96" i="4"/>
  <c r="T96" i="4" s="1"/>
  <c r="H96" i="5" s="1"/>
  <c r="P95" i="4"/>
  <c r="W95" i="4" s="1"/>
  <c r="K95" i="5" s="1"/>
  <c r="L95" i="4"/>
  <c r="V95" i="4" s="1"/>
  <c r="J95" i="5" s="1"/>
  <c r="I95" i="4"/>
  <c r="U95" i="4" s="1"/>
  <c r="I95" i="5" s="1"/>
  <c r="F95" i="4"/>
  <c r="T95" i="4" s="1"/>
  <c r="H95" i="5" s="1"/>
  <c r="P94" i="4"/>
  <c r="W94" i="4" s="1"/>
  <c r="K94" i="5" s="1"/>
  <c r="L94" i="4"/>
  <c r="V94" i="4" s="1"/>
  <c r="J94" i="5" s="1"/>
  <c r="I94" i="4"/>
  <c r="U94" i="4" s="1"/>
  <c r="I94" i="5" s="1"/>
  <c r="F94" i="4"/>
  <c r="T94" i="4" s="1"/>
  <c r="H94" i="5" s="1"/>
  <c r="P93" i="4"/>
  <c r="W93" i="4" s="1"/>
  <c r="K93" i="5" s="1"/>
  <c r="L93" i="4"/>
  <c r="V93" i="4" s="1"/>
  <c r="J93" i="5" s="1"/>
  <c r="I93" i="4"/>
  <c r="U93" i="4" s="1"/>
  <c r="I93" i="5" s="1"/>
  <c r="F93" i="4"/>
  <c r="T93" i="4" s="1"/>
  <c r="P92" i="4"/>
  <c r="W92" i="4" s="1"/>
  <c r="K92" i="5" s="1"/>
  <c r="L92" i="4"/>
  <c r="V92" i="4" s="1"/>
  <c r="J92" i="5" s="1"/>
  <c r="I92" i="4"/>
  <c r="U92" i="4" s="1"/>
  <c r="I92" i="5" s="1"/>
  <c r="F92" i="4"/>
  <c r="T92" i="4" s="1"/>
  <c r="H92" i="5" s="1"/>
  <c r="P91" i="4"/>
  <c r="L91" i="4"/>
  <c r="I91" i="4"/>
  <c r="U91" i="4" s="1"/>
  <c r="I91" i="5" s="1"/>
  <c r="F91" i="4"/>
  <c r="T91" i="4" s="1"/>
  <c r="H91" i="5" s="1"/>
  <c r="P88" i="4"/>
  <c r="W88" i="4" s="1"/>
  <c r="K88" i="5" s="1"/>
  <c r="L88" i="4"/>
  <c r="V88" i="4" s="1"/>
  <c r="J88" i="5" s="1"/>
  <c r="I88" i="4"/>
  <c r="U88" i="4" s="1"/>
  <c r="I88" i="5" s="1"/>
  <c r="F88" i="4"/>
  <c r="T88" i="4" s="1"/>
  <c r="H88" i="5" s="1"/>
  <c r="P87" i="4"/>
  <c r="W87" i="4" s="1"/>
  <c r="K87" i="5" s="1"/>
  <c r="L87" i="4"/>
  <c r="V87" i="4" s="1"/>
  <c r="J87" i="5" s="1"/>
  <c r="I87" i="4"/>
  <c r="U87" i="4" s="1"/>
  <c r="I87" i="5" s="1"/>
  <c r="F87" i="4"/>
  <c r="T87" i="4" s="1"/>
  <c r="H87" i="5" s="1"/>
  <c r="P86" i="4"/>
  <c r="W86" i="4" s="1"/>
  <c r="K86" i="5" s="1"/>
  <c r="L86" i="4"/>
  <c r="V86" i="4" s="1"/>
  <c r="J86" i="5" s="1"/>
  <c r="I86" i="4"/>
  <c r="U86" i="4" s="1"/>
  <c r="I86" i="5" s="1"/>
  <c r="F86" i="4"/>
  <c r="T86" i="4" s="1"/>
  <c r="H86" i="5" s="1"/>
  <c r="P85" i="4"/>
  <c r="W85" i="4" s="1"/>
  <c r="K85" i="5" s="1"/>
  <c r="L85" i="4"/>
  <c r="V85" i="4" s="1"/>
  <c r="J85" i="5" s="1"/>
  <c r="I85" i="4"/>
  <c r="U85" i="4" s="1"/>
  <c r="I85" i="5" s="1"/>
  <c r="F85" i="4"/>
  <c r="T85" i="4" s="1"/>
  <c r="H85" i="5" s="1"/>
  <c r="P84" i="4"/>
  <c r="W84" i="4" s="1"/>
  <c r="K84" i="5" s="1"/>
  <c r="L84" i="4"/>
  <c r="V84" i="4" s="1"/>
  <c r="J84" i="5" s="1"/>
  <c r="I84" i="4"/>
  <c r="U84" i="4" s="1"/>
  <c r="I84" i="5" s="1"/>
  <c r="F84" i="4"/>
  <c r="T84" i="4" s="1"/>
  <c r="H84" i="5" s="1"/>
  <c r="P83" i="4"/>
  <c r="L83" i="4"/>
  <c r="V83" i="4" s="1"/>
  <c r="J83" i="5" s="1"/>
  <c r="I83" i="4"/>
  <c r="F83" i="4"/>
  <c r="T83" i="4" s="1"/>
  <c r="H83" i="5" s="1"/>
  <c r="P78" i="4"/>
  <c r="W78" i="4" s="1"/>
  <c r="K78" i="5" s="1"/>
  <c r="L78" i="4"/>
  <c r="V78" i="4" s="1"/>
  <c r="J78" i="5" s="1"/>
  <c r="I78" i="4"/>
  <c r="U78" i="4" s="1"/>
  <c r="I78" i="5" s="1"/>
  <c r="F78" i="4"/>
  <c r="T78" i="4" s="1"/>
  <c r="H78" i="5" s="1"/>
  <c r="P77" i="4"/>
  <c r="W77" i="4" s="1"/>
  <c r="K77" i="5" s="1"/>
  <c r="L77" i="4"/>
  <c r="V77" i="4" s="1"/>
  <c r="J77" i="5" s="1"/>
  <c r="I77" i="4"/>
  <c r="U77" i="4" s="1"/>
  <c r="I77" i="5" s="1"/>
  <c r="F77" i="4"/>
  <c r="P76" i="4"/>
  <c r="W76" i="4" s="1"/>
  <c r="K76" i="5" s="1"/>
  <c r="L76" i="4"/>
  <c r="V76" i="4" s="1"/>
  <c r="J76" i="5" s="1"/>
  <c r="I76" i="4"/>
  <c r="U76" i="4" s="1"/>
  <c r="I76" i="5" s="1"/>
  <c r="F76" i="4"/>
  <c r="T76" i="4" s="1"/>
  <c r="H76" i="5" s="1"/>
  <c r="P75" i="4"/>
  <c r="W75" i="4" s="1"/>
  <c r="K75" i="5" s="1"/>
  <c r="L75" i="4"/>
  <c r="V75" i="4" s="1"/>
  <c r="J75" i="5" s="1"/>
  <c r="I75" i="4"/>
  <c r="U75" i="4" s="1"/>
  <c r="I75" i="5" s="1"/>
  <c r="F75" i="4"/>
  <c r="T75" i="4" s="1"/>
  <c r="P74" i="4"/>
  <c r="L74" i="4"/>
  <c r="V74" i="4" s="1"/>
  <c r="J74" i="5" s="1"/>
  <c r="I74" i="4"/>
  <c r="U74" i="4" s="1"/>
  <c r="I74" i="5" s="1"/>
  <c r="F74" i="4"/>
  <c r="T74" i="4" s="1"/>
  <c r="H74" i="5" s="1"/>
  <c r="P73" i="4"/>
  <c r="W73" i="4" s="1"/>
  <c r="K73" i="5" s="1"/>
  <c r="L73" i="4"/>
  <c r="I73" i="4"/>
  <c r="F73" i="4"/>
  <c r="T73" i="4" s="1"/>
  <c r="H73" i="5" s="1"/>
  <c r="P70" i="4"/>
  <c r="W70" i="4" s="1"/>
  <c r="K70" i="5" s="1"/>
  <c r="L70" i="4"/>
  <c r="V70" i="4" s="1"/>
  <c r="J70" i="5" s="1"/>
  <c r="I70" i="4"/>
  <c r="U70" i="4" s="1"/>
  <c r="I70" i="5" s="1"/>
  <c r="F70" i="4"/>
  <c r="T70" i="4" s="1"/>
  <c r="H70" i="5" s="1"/>
  <c r="P69" i="4"/>
  <c r="W69" i="4" s="1"/>
  <c r="K69" i="5" s="1"/>
  <c r="L69" i="4"/>
  <c r="V69" i="4" s="1"/>
  <c r="J69" i="5" s="1"/>
  <c r="I69" i="4"/>
  <c r="U69" i="4" s="1"/>
  <c r="I69" i="5" s="1"/>
  <c r="F69" i="4"/>
  <c r="T69" i="4" s="1"/>
  <c r="H69" i="5" s="1"/>
  <c r="P68" i="4"/>
  <c r="W68" i="4" s="1"/>
  <c r="K68" i="5" s="1"/>
  <c r="L68" i="4"/>
  <c r="V68" i="4" s="1"/>
  <c r="J68" i="5" s="1"/>
  <c r="I68" i="4"/>
  <c r="F68" i="4"/>
  <c r="T68" i="4" s="1"/>
  <c r="H68" i="5" s="1"/>
  <c r="P67" i="4"/>
  <c r="W67" i="4" s="1"/>
  <c r="K67" i="5" s="1"/>
  <c r="L67" i="4"/>
  <c r="V67" i="4" s="1"/>
  <c r="J67" i="5" s="1"/>
  <c r="I67" i="4"/>
  <c r="U67" i="4" s="1"/>
  <c r="I67" i="5" s="1"/>
  <c r="F67" i="4"/>
  <c r="T67" i="4" s="1"/>
  <c r="H67" i="5" s="1"/>
  <c r="P66" i="4"/>
  <c r="W66" i="4" s="1"/>
  <c r="K66" i="5" s="1"/>
  <c r="L66" i="4"/>
  <c r="V66" i="4" s="1"/>
  <c r="J66" i="5" s="1"/>
  <c r="I66" i="4"/>
  <c r="U66" i="4" s="1"/>
  <c r="F66" i="4"/>
  <c r="T66" i="4" s="1"/>
  <c r="H66" i="5" s="1"/>
  <c r="P65" i="4"/>
  <c r="W65" i="4" s="1"/>
  <c r="K65" i="5" s="1"/>
  <c r="L65" i="4"/>
  <c r="V65" i="4" s="1"/>
  <c r="J65" i="5" s="1"/>
  <c r="I65" i="4"/>
  <c r="U65" i="4" s="1"/>
  <c r="I65" i="5" s="1"/>
  <c r="F65" i="4"/>
  <c r="P56" i="4"/>
  <c r="L56" i="4"/>
  <c r="V56" i="4" s="1"/>
  <c r="J56" i="5" s="1"/>
  <c r="I56" i="4"/>
  <c r="U56" i="4" s="1"/>
  <c r="I56" i="5" s="1"/>
  <c r="F56" i="4"/>
  <c r="T56" i="4" s="1"/>
  <c r="H56" i="5" s="1"/>
  <c r="P55" i="4"/>
  <c r="W55" i="4" s="1"/>
  <c r="K55" i="5" s="1"/>
  <c r="L55" i="4"/>
  <c r="I55" i="4"/>
  <c r="F55" i="4"/>
  <c r="T55" i="4" s="1"/>
  <c r="H55" i="5" s="1"/>
  <c r="P52" i="4"/>
  <c r="W52" i="4" s="1"/>
  <c r="K52" i="5" s="1"/>
  <c r="L52" i="4"/>
  <c r="V52" i="4" s="1"/>
  <c r="J52" i="5" s="1"/>
  <c r="I52" i="4"/>
  <c r="U52" i="4" s="1"/>
  <c r="F52" i="4"/>
  <c r="T52" i="4" s="1"/>
  <c r="H52" i="5" s="1"/>
  <c r="P51" i="4"/>
  <c r="W51" i="4" s="1"/>
  <c r="K51" i="5" s="1"/>
  <c r="L51" i="4"/>
  <c r="I51" i="4"/>
  <c r="U51" i="4" s="1"/>
  <c r="I51" i="5" s="1"/>
  <c r="F51" i="4"/>
  <c r="P48" i="4"/>
  <c r="W48" i="4" s="1"/>
  <c r="K48" i="5" s="1"/>
  <c r="L48" i="4"/>
  <c r="V48" i="4" s="1"/>
  <c r="J48" i="5" s="1"/>
  <c r="I48" i="4"/>
  <c r="U48" i="4" s="1"/>
  <c r="I48" i="5" s="1"/>
  <c r="F48" i="4"/>
  <c r="P47" i="4"/>
  <c r="W47" i="4" s="1"/>
  <c r="K47" i="5" s="1"/>
  <c r="L47" i="4"/>
  <c r="V47" i="4" s="1"/>
  <c r="J47" i="5" s="1"/>
  <c r="I47" i="4"/>
  <c r="U47" i="4" s="1"/>
  <c r="I47" i="5" s="1"/>
  <c r="F47" i="4"/>
  <c r="P44" i="4"/>
  <c r="W44" i="4" s="1"/>
  <c r="K44" i="5" s="1"/>
  <c r="L44" i="4"/>
  <c r="V44" i="4" s="1"/>
  <c r="J44" i="5" s="1"/>
  <c r="I44" i="4"/>
  <c r="U44" i="4" s="1"/>
  <c r="I44" i="5" s="1"/>
  <c r="F44" i="4"/>
  <c r="P43" i="4"/>
  <c r="W43" i="4" s="1"/>
  <c r="K43" i="5" s="1"/>
  <c r="L43" i="4"/>
  <c r="V43" i="4" s="1"/>
  <c r="J43" i="5" s="1"/>
  <c r="I43" i="4"/>
  <c r="U43" i="4" s="1"/>
  <c r="I43" i="5" s="1"/>
  <c r="F43" i="4"/>
  <c r="T43" i="4" s="1"/>
  <c r="W41" i="4"/>
  <c r="V41" i="4"/>
  <c r="U41" i="4"/>
  <c r="T41" i="4"/>
  <c r="P40" i="4"/>
  <c r="W40" i="4" s="1"/>
  <c r="K40" i="5" s="1"/>
  <c r="L40" i="4"/>
  <c r="V40" i="4" s="1"/>
  <c r="J40" i="5" s="1"/>
  <c r="I40" i="4"/>
  <c r="U40" i="4" s="1"/>
  <c r="I40" i="5" s="1"/>
  <c r="F40" i="4"/>
  <c r="T40" i="4" s="1"/>
  <c r="H40" i="5" s="1"/>
  <c r="P39" i="4"/>
  <c r="L39" i="4"/>
  <c r="V39" i="4" s="1"/>
  <c r="J39" i="5" s="1"/>
  <c r="I39" i="4"/>
  <c r="F39" i="4"/>
  <c r="T39" i="4" s="1"/>
  <c r="H39" i="5" s="1"/>
  <c r="P36" i="4"/>
  <c r="W36" i="4" s="1"/>
  <c r="K36" i="5" s="1"/>
  <c r="L36" i="4"/>
  <c r="V36" i="4" s="1"/>
  <c r="J36" i="5" s="1"/>
  <c r="I36" i="4"/>
  <c r="U36" i="4" s="1"/>
  <c r="I36" i="5" s="1"/>
  <c r="F36" i="4"/>
  <c r="T36" i="4" s="1"/>
  <c r="P35" i="4"/>
  <c r="L35" i="4"/>
  <c r="I35" i="4"/>
  <c r="U35" i="4" s="1"/>
  <c r="I35" i="5" s="1"/>
  <c r="F35" i="4"/>
  <c r="T35" i="4" s="1"/>
  <c r="P32" i="4"/>
  <c r="W32" i="4" s="1"/>
  <c r="K32" i="5" s="1"/>
  <c r="L32" i="4"/>
  <c r="V32" i="4" s="1"/>
  <c r="J32" i="5" s="1"/>
  <c r="I32" i="4"/>
  <c r="U32" i="4" s="1"/>
  <c r="I32" i="5" s="1"/>
  <c r="F32" i="4"/>
  <c r="T32" i="4" s="1"/>
  <c r="H32" i="5" s="1"/>
  <c r="P31" i="4"/>
  <c r="W31" i="4" s="1"/>
  <c r="K31" i="5" s="1"/>
  <c r="L31" i="4"/>
  <c r="V31" i="4" s="1"/>
  <c r="J31" i="5" s="1"/>
  <c r="I31" i="4"/>
  <c r="F31" i="4"/>
  <c r="P28" i="4"/>
  <c r="W28" i="4" s="1"/>
  <c r="K28" i="5" s="1"/>
  <c r="L28" i="4"/>
  <c r="V28" i="4" s="1"/>
  <c r="J28" i="5" s="1"/>
  <c r="I28" i="4"/>
  <c r="U28" i="4" s="1"/>
  <c r="I28" i="5" s="1"/>
  <c r="F28" i="4"/>
  <c r="T28" i="4" s="1"/>
  <c r="H28" i="5" s="1"/>
  <c r="P27" i="4"/>
  <c r="L27" i="4"/>
  <c r="I27" i="4"/>
  <c r="U27" i="4" s="1"/>
  <c r="I27" i="5" s="1"/>
  <c r="F27" i="4"/>
  <c r="F26" i="4" s="1"/>
  <c r="T26" i="4" s="1"/>
  <c r="H26" i="5" s="1"/>
  <c r="P24" i="4"/>
  <c r="W24" i="4" s="1"/>
  <c r="K24" i="5" s="1"/>
  <c r="L24" i="4"/>
  <c r="V24" i="4" s="1"/>
  <c r="J24" i="5" s="1"/>
  <c r="I24" i="4"/>
  <c r="U24" i="4" s="1"/>
  <c r="I24" i="5" s="1"/>
  <c r="F24" i="4"/>
  <c r="T24" i="4" s="1"/>
  <c r="H24" i="5" s="1"/>
  <c r="P23" i="4"/>
  <c r="W23" i="4" s="1"/>
  <c r="K23" i="5" s="1"/>
  <c r="L23" i="4"/>
  <c r="V23" i="4" s="1"/>
  <c r="J23" i="5" s="1"/>
  <c r="I23" i="4"/>
  <c r="U23" i="4" s="1"/>
  <c r="I23" i="5" s="1"/>
  <c r="F23" i="4"/>
  <c r="P20" i="4"/>
  <c r="W20" i="4" s="1"/>
  <c r="K20" i="5" s="1"/>
  <c r="L20" i="4"/>
  <c r="V20" i="4" s="1"/>
  <c r="J20" i="5" s="1"/>
  <c r="I20" i="4"/>
  <c r="U20" i="4" s="1"/>
  <c r="I20" i="5" s="1"/>
  <c r="F20" i="4"/>
  <c r="T20" i="4" s="1"/>
  <c r="H20" i="5" s="1"/>
  <c r="P19" i="4"/>
  <c r="L19" i="4"/>
  <c r="I19" i="4"/>
  <c r="U19" i="4" s="1"/>
  <c r="I19" i="5" s="1"/>
  <c r="F19" i="4"/>
  <c r="P16" i="4"/>
  <c r="W16" i="4" s="1"/>
  <c r="K16" i="5" s="1"/>
  <c r="L16" i="4"/>
  <c r="V16" i="4" s="1"/>
  <c r="J16" i="5" s="1"/>
  <c r="I16" i="4"/>
  <c r="U16" i="4" s="1"/>
  <c r="I16" i="5" s="1"/>
  <c r="F16" i="4"/>
  <c r="T16" i="4" s="1"/>
  <c r="H16" i="5" s="1"/>
  <c r="P15" i="4"/>
  <c r="W15" i="4" s="1"/>
  <c r="K15" i="5" s="1"/>
  <c r="L15" i="4"/>
  <c r="V15" i="4" s="1"/>
  <c r="J15" i="5" s="1"/>
  <c r="I15" i="4"/>
  <c r="F15" i="4"/>
  <c r="P12" i="4"/>
  <c r="W12" i="4" s="1"/>
  <c r="K12" i="5" s="1"/>
  <c r="L12" i="4"/>
  <c r="V12" i="4" s="1"/>
  <c r="J12" i="5" s="1"/>
  <c r="I12" i="4"/>
  <c r="U12" i="4" s="1"/>
  <c r="I12" i="5" s="1"/>
  <c r="F12" i="4"/>
  <c r="T12" i="4" s="1"/>
  <c r="H12" i="5" s="1"/>
  <c r="P11" i="4"/>
  <c r="L11" i="4"/>
  <c r="I11" i="4"/>
  <c r="U11" i="4" s="1"/>
  <c r="I11" i="5" s="1"/>
  <c r="F11" i="4"/>
  <c r="A4" i="4"/>
  <c r="A4" i="1"/>
  <c r="F22" i="4" l="1"/>
  <c r="T22" i="4" s="1"/>
  <c r="H22" i="5" s="1"/>
  <c r="F10" i="4"/>
  <c r="T10" i="4" s="1"/>
  <c r="H10" i="5" s="1"/>
  <c r="I99" i="4"/>
  <c r="L42" i="4"/>
  <c r="V42" i="4" s="1"/>
  <c r="J42" i="5" s="1"/>
  <c r="I10" i="4"/>
  <c r="U10" i="4" s="1"/>
  <c r="I10" i="5" s="1"/>
  <c r="F30" i="4"/>
  <c r="T30" i="4" s="1"/>
  <c r="H30" i="5" s="1"/>
  <c r="T31" i="4"/>
  <c r="H31" i="5" s="1"/>
  <c r="F38" i="4"/>
  <c r="T38" i="4" s="1"/>
  <c r="H38" i="5" s="1"/>
  <c r="F72" i="4"/>
  <c r="T72" i="4" s="1"/>
  <c r="H72" i="5" s="1"/>
  <c r="F54" i="4"/>
  <c r="T54" i="4" s="1"/>
  <c r="H54" i="5" s="1"/>
  <c r="F18" i="4"/>
  <c r="T18" i="4" s="1"/>
  <c r="H18" i="5" s="1"/>
  <c r="P34" i="4"/>
  <c r="W34" i="4" s="1"/>
  <c r="K34" i="5" s="1"/>
  <c r="F50" i="4"/>
  <c r="T50" i="4" s="1"/>
  <c r="H50" i="5" s="1"/>
  <c r="L50" i="4"/>
  <c r="V50" i="4" s="1"/>
  <c r="J50" i="5" s="1"/>
  <c r="F14" i="4"/>
  <c r="T14" i="4" s="1"/>
  <c r="H14" i="5" s="1"/>
  <c r="T23" i="4"/>
  <c r="H23" i="5" s="1"/>
  <c r="I34" i="4"/>
  <c r="U34" i="4" s="1"/>
  <c r="I34" i="5" s="1"/>
  <c r="Q15" i="4"/>
  <c r="Q31" i="4"/>
  <c r="Y52" i="4"/>
  <c r="T15" i="4"/>
  <c r="H15" i="5" s="1"/>
  <c r="I26" i="4"/>
  <c r="U26" i="4" s="1"/>
  <c r="I26" i="5" s="1"/>
  <c r="Q23" i="4"/>
  <c r="I50" i="4"/>
  <c r="U50" i="4" s="1"/>
  <c r="I50" i="5" s="1"/>
  <c r="I18" i="4"/>
  <c r="U18" i="4" s="1"/>
  <c r="I18" i="5" s="1"/>
  <c r="P50" i="4"/>
  <c r="W50" i="4" s="1"/>
  <c r="K50" i="5" s="1"/>
  <c r="I54" i="4"/>
  <c r="U54" i="4" s="1"/>
  <c r="I54" i="5" s="1"/>
  <c r="L10" i="4"/>
  <c r="V10" i="4" s="1"/>
  <c r="J10" i="5" s="1"/>
  <c r="V11" i="4"/>
  <c r="J11" i="5" s="1"/>
  <c r="H35" i="5"/>
  <c r="L34" i="4"/>
  <c r="V34" i="4" s="1"/>
  <c r="J34" i="5" s="1"/>
  <c r="V35" i="4"/>
  <c r="J35" i="5" s="1"/>
  <c r="Y75" i="4"/>
  <c r="H75" i="5"/>
  <c r="Y36" i="4"/>
  <c r="H36" i="5"/>
  <c r="V51" i="4"/>
  <c r="J51" i="5" s="1"/>
  <c r="I38" i="4"/>
  <c r="U38" i="4" s="1"/>
  <c r="I38" i="5" s="1"/>
  <c r="U39" i="4"/>
  <c r="I39" i="5" s="1"/>
  <c r="F46" i="4"/>
  <c r="T46" i="4" s="1"/>
  <c r="H46" i="5" s="1"/>
  <c r="T47" i="4"/>
  <c r="H47" i="5" s="1"/>
  <c r="Q77" i="4"/>
  <c r="T77" i="4"/>
  <c r="F82" i="4"/>
  <c r="T82" i="4" s="1"/>
  <c r="H82" i="5" s="1"/>
  <c r="L104" i="4"/>
  <c r="V104" i="4" s="1"/>
  <c r="J104" i="5" s="1"/>
  <c r="V105" i="4"/>
  <c r="J105" i="5" s="1"/>
  <c r="Y102" i="4"/>
  <c r="H102" i="5"/>
  <c r="L18" i="4"/>
  <c r="V18" i="4" s="1"/>
  <c r="J18" i="5" s="1"/>
  <c r="V19" i="4"/>
  <c r="J19" i="5" s="1"/>
  <c r="W39" i="4"/>
  <c r="K39" i="5" s="1"/>
  <c r="P38" i="4"/>
  <c r="W38" i="4" s="1"/>
  <c r="K38" i="5" s="1"/>
  <c r="Y106" i="4"/>
  <c r="H106" i="5"/>
  <c r="Y43" i="4"/>
  <c r="H43" i="5"/>
  <c r="Y66" i="4"/>
  <c r="I66" i="5"/>
  <c r="L26" i="4"/>
  <c r="V26" i="4" s="1"/>
  <c r="J26" i="5" s="1"/>
  <c r="V27" i="4"/>
  <c r="J27" i="5" s="1"/>
  <c r="Q44" i="4"/>
  <c r="T44" i="4"/>
  <c r="H44" i="5" s="1"/>
  <c r="P54" i="4"/>
  <c r="W54" i="4" s="1"/>
  <c r="K54" i="5" s="1"/>
  <c r="I90" i="4"/>
  <c r="U90" i="4" s="1"/>
  <c r="I90" i="5" s="1"/>
  <c r="U105" i="4"/>
  <c r="I105" i="5" s="1"/>
  <c r="I104" i="4"/>
  <c r="U104" i="4" s="1"/>
  <c r="I104" i="5" s="1"/>
  <c r="I52" i="5"/>
  <c r="P10" i="4"/>
  <c r="W10" i="4" s="1"/>
  <c r="K10" i="5" s="1"/>
  <c r="P14" i="4"/>
  <c r="W14" i="4" s="1"/>
  <c r="K14" i="5" s="1"/>
  <c r="Q19" i="4"/>
  <c r="P22" i="4"/>
  <c r="W22" i="4" s="1"/>
  <c r="K22" i="5" s="1"/>
  <c r="P26" i="4"/>
  <c r="W26" i="4" s="1"/>
  <c r="K26" i="5" s="1"/>
  <c r="P30" i="4"/>
  <c r="W30" i="4" s="1"/>
  <c r="K30" i="5" s="1"/>
  <c r="Q68" i="4"/>
  <c r="Q83" i="4"/>
  <c r="Q96" i="4"/>
  <c r="L99" i="4"/>
  <c r="V99" i="4" s="1"/>
  <c r="J99" i="5" s="1"/>
  <c r="V100" i="4"/>
  <c r="J100" i="5" s="1"/>
  <c r="I82" i="4"/>
  <c r="I80" i="4" s="1"/>
  <c r="U80" i="4" s="1"/>
  <c r="I80" i="5" s="1"/>
  <c r="Y88" i="4"/>
  <c r="L90" i="4"/>
  <c r="V90" i="4" s="1"/>
  <c r="J90" i="5" s="1"/>
  <c r="Y93" i="4"/>
  <c r="P99" i="4"/>
  <c r="W99" i="4" s="1"/>
  <c r="K99" i="5" s="1"/>
  <c r="Q12" i="4"/>
  <c r="I14" i="4"/>
  <c r="U14" i="4" s="1"/>
  <c r="I14" i="5" s="1"/>
  <c r="Q20" i="4"/>
  <c r="Q28" i="4"/>
  <c r="I30" i="4"/>
  <c r="U30" i="4" s="1"/>
  <c r="I30" i="5" s="1"/>
  <c r="W35" i="4"/>
  <c r="K35" i="5" s="1"/>
  <c r="P42" i="4"/>
  <c r="W42" i="4" s="1"/>
  <c r="K42" i="5" s="1"/>
  <c r="Q48" i="4"/>
  <c r="Q75" i="4"/>
  <c r="Y78" i="4"/>
  <c r="Q85" i="4"/>
  <c r="P90" i="4"/>
  <c r="W90" i="4" s="1"/>
  <c r="K90" i="5" s="1"/>
  <c r="Q101" i="4"/>
  <c r="Q106" i="4"/>
  <c r="H93" i="5"/>
  <c r="Q36" i="4"/>
  <c r="Y70" i="4"/>
  <c r="W83" i="4"/>
  <c r="K83" i="5" s="1"/>
  <c r="P82" i="4"/>
  <c r="W82" i="4" s="1"/>
  <c r="K82" i="5" s="1"/>
  <c r="V91" i="4"/>
  <c r="J91" i="5" s="1"/>
  <c r="Q39" i="4"/>
  <c r="I42" i="4"/>
  <c r="U42" i="4" s="1"/>
  <c r="I42" i="5" s="1"/>
  <c r="I46" i="4"/>
  <c r="U46" i="4" s="1"/>
  <c r="I46" i="5" s="1"/>
  <c r="Q87" i="4"/>
  <c r="Q92" i="4"/>
  <c r="P104" i="4"/>
  <c r="W104" i="4" s="1"/>
  <c r="K104" i="5" s="1"/>
  <c r="I64" i="4"/>
  <c r="U64" i="4" s="1"/>
  <c r="I64" i="5" s="1"/>
  <c r="P72" i="4"/>
  <c r="W72" i="4" s="1"/>
  <c r="K72" i="5" s="1"/>
  <c r="Q94" i="4"/>
  <c r="Y12" i="4"/>
  <c r="Y16" i="4"/>
  <c r="Y20" i="4"/>
  <c r="Y23" i="4"/>
  <c r="Y24" i="4"/>
  <c r="Y28" i="4"/>
  <c r="Y32" i="4"/>
  <c r="Y40" i="4"/>
  <c r="Y47" i="4"/>
  <c r="Q11" i="4"/>
  <c r="W11" i="4"/>
  <c r="K11" i="5" s="1"/>
  <c r="Q16" i="4"/>
  <c r="Q14" i="4" s="1"/>
  <c r="W19" i="4"/>
  <c r="K19" i="5" s="1"/>
  <c r="Q27" i="4"/>
  <c r="U31" i="4"/>
  <c r="I31" i="5" s="1"/>
  <c r="Q35" i="4"/>
  <c r="T11" i="4"/>
  <c r="P18" i="4"/>
  <c r="W18" i="4" s="1"/>
  <c r="K18" i="5" s="1"/>
  <c r="T19" i="4"/>
  <c r="H19" i="5" s="1"/>
  <c r="I22" i="4"/>
  <c r="U22" i="4" s="1"/>
  <c r="I22" i="5" s="1"/>
  <c r="T27" i="4"/>
  <c r="L14" i="4"/>
  <c r="V14" i="4" s="1"/>
  <c r="J14" i="5" s="1"/>
  <c r="L22" i="4"/>
  <c r="V22" i="4" s="1"/>
  <c r="J22" i="5" s="1"/>
  <c r="L30" i="4"/>
  <c r="V30" i="4" s="1"/>
  <c r="J30" i="5" s="1"/>
  <c r="F34" i="4"/>
  <c r="T34" i="4" s="1"/>
  <c r="H34" i="5" s="1"/>
  <c r="L38" i="4"/>
  <c r="V38" i="4" s="1"/>
  <c r="J38" i="5" s="1"/>
  <c r="F42" i="4"/>
  <c r="T42" i="4" s="1"/>
  <c r="H42" i="5" s="1"/>
  <c r="L46" i="4"/>
  <c r="V46" i="4" s="1"/>
  <c r="J46" i="5" s="1"/>
  <c r="T48" i="4"/>
  <c r="T51" i="4"/>
  <c r="U55" i="4"/>
  <c r="I55" i="5" s="1"/>
  <c r="W56" i="4"/>
  <c r="K56" i="5" s="1"/>
  <c r="L64" i="4"/>
  <c r="T65" i="4"/>
  <c r="F64" i="4"/>
  <c r="Q65" i="4"/>
  <c r="Y69" i="4"/>
  <c r="Q69" i="4"/>
  <c r="I72" i="4"/>
  <c r="U72" i="4" s="1"/>
  <c r="I72" i="5" s="1"/>
  <c r="U73" i="4"/>
  <c r="I73" i="5" s="1"/>
  <c r="W74" i="4"/>
  <c r="Y76" i="4"/>
  <c r="Q76" i="4"/>
  <c r="Y87" i="4"/>
  <c r="Y95" i="4"/>
  <c r="P46" i="4"/>
  <c r="W46" i="4" s="1"/>
  <c r="K46" i="5" s="1"/>
  <c r="V55" i="4"/>
  <c r="J55" i="5" s="1"/>
  <c r="L54" i="4"/>
  <c r="V54" i="4" s="1"/>
  <c r="J54" i="5" s="1"/>
  <c r="V73" i="4"/>
  <c r="J73" i="5" s="1"/>
  <c r="L72" i="4"/>
  <c r="V72" i="4" s="1"/>
  <c r="J72" i="5" s="1"/>
  <c r="Y84" i="4"/>
  <c r="Y92" i="4"/>
  <c r="Y96" i="4"/>
  <c r="Y101" i="4"/>
  <c r="U15" i="4"/>
  <c r="Q32" i="4"/>
  <c r="Q40" i="4"/>
  <c r="Q43" i="4"/>
  <c r="Q56" i="4"/>
  <c r="Y67" i="4"/>
  <c r="Q67" i="4"/>
  <c r="U68" i="4"/>
  <c r="Q74" i="4"/>
  <c r="Y85" i="4"/>
  <c r="Q24" i="4"/>
  <c r="W27" i="4"/>
  <c r="K27" i="5" s="1"/>
  <c r="Q47" i="4"/>
  <c r="Q51" i="4"/>
  <c r="Q52" i="4"/>
  <c r="Q55" i="4"/>
  <c r="P64" i="4"/>
  <c r="Q66" i="4"/>
  <c r="Q70" i="4"/>
  <c r="Q73" i="4"/>
  <c r="Y86" i="4"/>
  <c r="Y94" i="4"/>
  <c r="Y107" i="4"/>
  <c r="L82" i="4"/>
  <c r="F90" i="4"/>
  <c r="T90" i="4" s="1"/>
  <c r="H90" i="5" s="1"/>
  <c r="F99" i="4"/>
  <c r="F104" i="4"/>
  <c r="T104" i="4" s="1"/>
  <c r="H104" i="5" s="1"/>
  <c r="Q78" i="4"/>
  <c r="U83" i="4"/>
  <c r="Q84" i="4"/>
  <c r="Q86" i="4"/>
  <c r="Q88" i="4"/>
  <c r="Q91" i="4"/>
  <c r="W91" i="4"/>
  <c r="Q93" i="4"/>
  <c r="Q95" i="4"/>
  <c r="U99" i="4"/>
  <c r="I99" i="5" s="1"/>
  <c r="Q100" i="4"/>
  <c r="W100" i="4"/>
  <c r="K100" i="5" s="1"/>
  <c r="Q102" i="4"/>
  <c r="Q105" i="4"/>
  <c r="W105" i="4"/>
  <c r="Q107" i="4"/>
  <c r="A2" i="4"/>
  <c r="Q22" i="4" l="1"/>
  <c r="L98" i="4"/>
  <c r="V98" i="4" s="1"/>
  <c r="J98" i="5" s="1"/>
  <c r="Q38" i="4"/>
  <c r="Y39" i="4"/>
  <c r="Q46" i="4"/>
  <c r="Q54" i="4"/>
  <c r="P98" i="4"/>
  <c r="W98" i="4" s="1"/>
  <c r="K98" i="5" s="1"/>
  <c r="Q30" i="4"/>
  <c r="Q34" i="4"/>
  <c r="Q42" i="4"/>
  <c r="Q10" i="4"/>
  <c r="I62" i="4"/>
  <c r="U62" i="4" s="1"/>
  <c r="I62" i="5" s="1"/>
  <c r="Y44" i="4"/>
  <c r="Y42" i="4" s="1"/>
  <c r="Y31" i="4"/>
  <c r="Y30" i="4" s="1"/>
  <c r="Y105" i="4"/>
  <c r="Y104" i="4" s="1"/>
  <c r="K105" i="5"/>
  <c r="Y91" i="4"/>
  <c r="Y90" i="4" s="1"/>
  <c r="K91" i="5"/>
  <c r="Y74" i="4"/>
  <c r="K74" i="5"/>
  <c r="Y11" i="4"/>
  <c r="Y10" i="4" s="1"/>
  <c r="H11" i="5"/>
  <c r="Y68" i="4"/>
  <c r="I68" i="5"/>
  <c r="Y65" i="4"/>
  <c r="H65" i="5"/>
  <c r="Y22" i="4"/>
  <c r="P80" i="4"/>
  <c r="W80" i="4" s="1"/>
  <c r="K80" i="5" s="1"/>
  <c r="Q18" i="4"/>
  <c r="Q90" i="4"/>
  <c r="Q26" i="4"/>
  <c r="Y100" i="4"/>
  <c r="Y99" i="4" s="1"/>
  <c r="Q82" i="4"/>
  <c r="U82" i="4"/>
  <c r="I82" i="5" s="1"/>
  <c r="Y48" i="4"/>
  <c r="Y46" i="4" s="1"/>
  <c r="H48" i="5"/>
  <c r="Y27" i="4"/>
  <c r="Y26" i="4" s="1"/>
  <c r="H27" i="5"/>
  <c r="I98" i="4"/>
  <c r="U98" i="4" s="1"/>
  <c r="I98" i="5" s="1"/>
  <c r="Y35" i="4"/>
  <c r="Y34" i="4" s="1"/>
  <c r="Y15" i="4"/>
  <c r="Y14" i="4" s="1"/>
  <c r="I15" i="5"/>
  <c r="Y51" i="4"/>
  <c r="Y50" i="4" s="1"/>
  <c r="H51" i="5"/>
  <c r="Q99" i="4"/>
  <c r="Y83" i="4"/>
  <c r="Y82" i="4" s="1"/>
  <c r="I83" i="5"/>
  <c r="F80" i="4"/>
  <c r="T80" i="4" s="1"/>
  <c r="H80" i="5" s="1"/>
  <c r="Q104" i="4"/>
  <c r="Y56" i="4"/>
  <c r="Y77" i="4"/>
  <c r="H77" i="5"/>
  <c r="Q64" i="4"/>
  <c r="Q72" i="4"/>
  <c r="F62" i="4"/>
  <c r="T64" i="4"/>
  <c r="H64" i="5" s="1"/>
  <c r="Y55" i="4"/>
  <c r="Y19" i="4"/>
  <c r="Y18" i="4" s="1"/>
  <c r="L80" i="4"/>
  <c r="V80" i="4" s="1"/>
  <c r="J80" i="5" s="1"/>
  <c r="V82" i="4"/>
  <c r="J82" i="5" s="1"/>
  <c r="V64" i="4"/>
  <c r="J64" i="5" s="1"/>
  <c r="L62" i="4"/>
  <c r="F98" i="4"/>
  <c r="T98" i="4" s="1"/>
  <c r="H98" i="5" s="1"/>
  <c r="T99" i="4"/>
  <c r="H99" i="5" s="1"/>
  <c r="Q50" i="4"/>
  <c r="W64" i="4"/>
  <c r="K64" i="5" s="1"/>
  <c r="P62" i="4"/>
  <c r="Y73" i="4"/>
  <c r="Y38" i="4"/>
  <c r="AK107" i="1"/>
  <c r="AK106" i="1"/>
  <c r="AK105" i="1"/>
  <c r="AK102" i="1"/>
  <c r="AK101" i="1"/>
  <c r="AK100" i="1"/>
  <c r="AK96" i="1"/>
  <c r="AK95" i="1"/>
  <c r="AK94" i="1"/>
  <c r="AK93" i="1"/>
  <c r="AK92" i="1"/>
  <c r="AK91" i="1"/>
  <c r="AK88" i="1"/>
  <c r="AK87" i="1"/>
  <c r="AK86" i="1"/>
  <c r="AK85" i="1"/>
  <c r="AK84" i="1"/>
  <c r="AK83" i="1"/>
  <c r="AK78" i="1"/>
  <c r="AK77" i="1"/>
  <c r="AK76" i="1"/>
  <c r="AK75" i="1"/>
  <c r="AK74" i="1"/>
  <c r="AK73" i="1"/>
  <c r="AK70" i="1"/>
  <c r="AK69" i="1"/>
  <c r="AK68" i="1"/>
  <c r="AK67" i="1"/>
  <c r="AK66" i="1"/>
  <c r="AK65" i="1"/>
  <c r="AK56" i="1"/>
  <c r="AK55" i="1"/>
  <c r="AK52" i="1"/>
  <c r="AK51" i="1"/>
  <c r="AK48" i="1"/>
  <c r="AK47" i="1"/>
  <c r="AK44" i="1"/>
  <c r="AK43" i="1"/>
  <c r="AK40" i="1"/>
  <c r="AK39" i="1"/>
  <c r="AK36" i="1"/>
  <c r="AK35" i="1"/>
  <c r="AK32" i="1"/>
  <c r="AK31" i="1"/>
  <c r="AK28" i="1"/>
  <c r="AK27" i="1"/>
  <c r="AK24" i="1"/>
  <c r="AK23" i="1"/>
  <c r="AK20" i="1"/>
  <c r="AK19" i="1"/>
  <c r="AK16" i="1"/>
  <c r="AK15" i="1"/>
  <c r="AK12" i="1"/>
  <c r="AK11" i="1"/>
  <c r="S107" i="1"/>
  <c r="S106" i="1"/>
  <c r="S105" i="1"/>
  <c r="S102" i="1"/>
  <c r="S101" i="1"/>
  <c r="S100" i="1"/>
  <c r="S96" i="1"/>
  <c r="S95" i="1"/>
  <c r="S94" i="1"/>
  <c r="S93" i="1"/>
  <c r="S92" i="1"/>
  <c r="S91" i="1"/>
  <c r="S88" i="1"/>
  <c r="S87" i="1"/>
  <c r="S86" i="1"/>
  <c r="S85" i="1"/>
  <c r="S84" i="1"/>
  <c r="S83" i="1"/>
  <c r="S78" i="1"/>
  <c r="S77" i="1"/>
  <c r="S76" i="1"/>
  <c r="S75" i="1"/>
  <c r="S74" i="1"/>
  <c r="S73" i="1"/>
  <c r="S70" i="1"/>
  <c r="S69" i="1"/>
  <c r="S68" i="1"/>
  <c r="S67" i="1"/>
  <c r="S66" i="1"/>
  <c r="S65" i="1"/>
  <c r="S56" i="1"/>
  <c r="S55" i="1"/>
  <c r="S52" i="1"/>
  <c r="S51" i="1"/>
  <c r="S48" i="1"/>
  <c r="S47" i="1"/>
  <c r="S44" i="1"/>
  <c r="S43" i="1"/>
  <c r="S40" i="1"/>
  <c r="S39" i="1"/>
  <c r="S36" i="1"/>
  <c r="S35" i="1"/>
  <c r="S32" i="1"/>
  <c r="S31" i="1"/>
  <c r="S28" i="1"/>
  <c r="S27" i="1"/>
  <c r="S24" i="1"/>
  <c r="S23" i="1"/>
  <c r="S20" i="1"/>
  <c r="S19" i="1"/>
  <c r="S16" i="1"/>
  <c r="S15" i="1"/>
  <c r="S12" i="1"/>
  <c r="S11" i="1"/>
  <c r="K107" i="1"/>
  <c r="K106" i="1"/>
  <c r="K105" i="1"/>
  <c r="K102" i="1"/>
  <c r="K101" i="1"/>
  <c r="K100" i="1"/>
  <c r="K96" i="1"/>
  <c r="K95" i="1"/>
  <c r="K94" i="1"/>
  <c r="K93" i="1"/>
  <c r="K92" i="1"/>
  <c r="K91" i="1"/>
  <c r="K88" i="1"/>
  <c r="K87" i="1"/>
  <c r="K86" i="1"/>
  <c r="K85" i="1"/>
  <c r="K84" i="1"/>
  <c r="K83" i="1"/>
  <c r="K78" i="1"/>
  <c r="K77" i="1"/>
  <c r="K76" i="1"/>
  <c r="K75" i="1"/>
  <c r="K74" i="1"/>
  <c r="K73" i="1"/>
  <c r="K70" i="1"/>
  <c r="K69" i="1"/>
  <c r="K68" i="1"/>
  <c r="K67" i="1"/>
  <c r="K66" i="1"/>
  <c r="K65" i="1"/>
  <c r="K56" i="1"/>
  <c r="K55" i="1"/>
  <c r="K52" i="1"/>
  <c r="K51" i="1"/>
  <c r="K48" i="1"/>
  <c r="K47" i="1"/>
  <c r="K44" i="1"/>
  <c r="K43" i="1"/>
  <c r="K40" i="1"/>
  <c r="K39" i="1"/>
  <c r="K36" i="1"/>
  <c r="K35" i="1"/>
  <c r="K34" i="1" s="1"/>
  <c r="K32" i="1"/>
  <c r="K31" i="1"/>
  <c r="K28" i="1"/>
  <c r="K27" i="1"/>
  <c r="K24" i="1"/>
  <c r="K23" i="1"/>
  <c r="K20" i="1"/>
  <c r="K19" i="1"/>
  <c r="K16" i="1"/>
  <c r="K15" i="1"/>
  <c r="K12" i="1"/>
  <c r="K11" i="1"/>
  <c r="F107" i="1"/>
  <c r="F106" i="1"/>
  <c r="F105" i="1"/>
  <c r="F102" i="1"/>
  <c r="F101" i="1"/>
  <c r="F100" i="1"/>
  <c r="F96" i="1"/>
  <c r="F95" i="1"/>
  <c r="F94" i="1"/>
  <c r="F93" i="1"/>
  <c r="F92" i="1"/>
  <c r="F91" i="1"/>
  <c r="F88" i="1"/>
  <c r="F87" i="1"/>
  <c r="F86" i="1"/>
  <c r="F85" i="1"/>
  <c r="F84" i="1"/>
  <c r="F83" i="1"/>
  <c r="F78" i="1"/>
  <c r="F77" i="1"/>
  <c r="F76" i="1"/>
  <c r="F75" i="1"/>
  <c r="F74" i="1"/>
  <c r="F73" i="1"/>
  <c r="F70" i="1"/>
  <c r="F69" i="1"/>
  <c r="F68" i="1"/>
  <c r="F67" i="1"/>
  <c r="F66" i="1"/>
  <c r="F65" i="1"/>
  <c r="F56" i="1"/>
  <c r="F55" i="1"/>
  <c r="F52" i="1"/>
  <c r="F51" i="1"/>
  <c r="F48" i="1"/>
  <c r="F47" i="1"/>
  <c r="F44" i="1"/>
  <c r="F43" i="1"/>
  <c r="F40" i="1"/>
  <c r="F39" i="1"/>
  <c r="F38" i="1" s="1"/>
  <c r="F36" i="1"/>
  <c r="F35" i="1"/>
  <c r="F32" i="1"/>
  <c r="F31" i="1"/>
  <c r="F28" i="1"/>
  <c r="F27" i="1"/>
  <c r="F24" i="1"/>
  <c r="F23" i="1"/>
  <c r="F20" i="1"/>
  <c r="F19" i="1"/>
  <c r="F16" i="1"/>
  <c r="F15" i="1"/>
  <c r="F12" i="1"/>
  <c r="F11" i="1"/>
  <c r="I60" i="4" l="1"/>
  <c r="U60" i="4" s="1"/>
  <c r="I60" i="5" s="1"/>
  <c r="Y64" i="4"/>
  <c r="Y98" i="4"/>
  <c r="Y80" i="4"/>
  <c r="Q98" i="4"/>
  <c r="F54" i="1"/>
  <c r="K10" i="1"/>
  <c r="K42" i="1"/>
  <c r="Y54" i="4"/>
  <c r="Q80" i="4"/>
  <c r="K50" i="1"/>
  <c r="Y72" i="4"/>
  <c r="Y62" i="4" s="1"/>
  <c r="Y60" i="4" s="1"/>
  <c r="L60" i="4"/>
  <c r="V60" i="4" s="1"/>
  <c r="J60" i="5" s="1"/>
  <c r="V62" i="4"/>
  <c r="J62" i="5" s="1"/>
  <c r="T62" i="4"/>
  <c r="H62" i="5" s="1"/>
  <c r="F60" i="4"/>
  <c r="T60" i="4" s="1"/>
  <c r="H60" i="5" s="1"/>
  <c r="P60" i="4"/>
  <c r="W60" i="4" s="1"/>
  <c r="K60" i="5" s="1"/>
  <c r="W62" i="4"/>
  <c r="K62" i="5" s="1"/>
  <c r="Q62" i="4"/>
  <c r="S104" i="1"/>
  <c r="S10" i="1"/>
  <c r="S18" i="1"/>
  <c r="S26" i="1"/>
  <c r="S34" i="1"/>
  <c r="S42" i="1"/>
  <c r="S50" i="1"/>
  <c r="S99" i="1"/>
  <c r="AK30" i="1"/>
  <c r="K82" i="1"/>
  <c r="K22" i="1"/>
  <c r="K104" i="1"/>
  <c r="F10" i="1"/>
  <c r="F18" i="1"/>
  <c r="F26" i="1"/>
  <c r="F34" i="1"/>
  <c r="K99" i="1"/>
  <c r="S14" i="1"/>
  <c r="S22" i="1"/>
  <c r="S30" i="1"/>
  <c r="S38" i="1"/>
  <c r="AK18" i="1"/>
  <c r="AK26" i="1"/>
  <c r="AK34" i="1"/>
  <c r="K54" i="1"/>
  <c r="K72" i="1"/>
  <c r="F82" i="1"/>
  <c r="S64" i="1"/>
  <c r="AK72" i="1"/>
  <c r="F30" i="1"/>
  <c r="K38" i="1"/>
  <c r="K46" i="1"/>
  <c r="AK42" i="1"/>
  <c r="AK14" i="1"/>
  <c r="AK90" i="1"/>
  <c r="AK46" i="1"/>
  <c r="AK54" i="1"/>
  <c r="S90" i="1"/>
  <c r="S82" i="1"/>
  <c r="S46" i="1"/>
  <c r="S54" i="1"/>
  <c r="S72" i="1"/>
  <c r="K64" i="1"/>
  <c r="K62" i="1" s="1"/>
  <c r="K14" i="1"/>
  <c r="K18" i="1"/>
  <c r="K90" i="1"/>
  <c r="K80" i="1" s="1"/>
  <c r="K26" i="1"/>
  <c r="K30" i="1"/>
  <c r="F50" i="1"/>
  <c r="F46" i="1"/>
  <c r="F22" i="1"/>
  <c r="F99" i="1"/>
  <c r="F104" i="1"/>
  <c r="F90" i="1"/>
  <c r="F80" i="1" s="1"/>
  <c r="F72" i="1"/>
  <c r="F64" i="1"/>
  <c r="F42" i="1"/>
  <c r="F14" i="1"/>
  <c r="AK22" i="1"/>
  <c r="AK50" i="1"/>
  <c r="AK64" i="1"/>
  <c r="AK82" i="1"/>
  <c r="AK99" i="1"/>
  <c r="AK10" i="1"/>
  <c r="AK38" i="1"/>
  <c r="AK104" i="1"/>
  <c r="S80" i="1" l="1"/>
  <c r="Q60" i="4"/>
  <c r="AK62" i="1"/>
  <c r="S98" i="1"/>
  <c r="F62" i="1"/>
  <c r="F60" i="1" s="1"/>
  <c r="AK98" i="1"/>
  <c r="AR99" i="1"/>
  <c r="G99" i="5" s="1"/>
  <c r="AK80" i="1"/>
  <c r="AK60" i="1" s="1"/>
  <c r="K60" i="1"/>
  <c r="S62" i="1"/>
  <c r="S60" i="1" s="1"/>
  <c r="K98" i="1"/>
  <c r="F98" i="1"/>
  <c r="AO99" i="1"/>
  <c r="D99" i="5" s="1"/>
  <c r="AL66" i="1"/>
  <c r="A2" i="1" l="1"/>
  <c r="AR107" i="1" l="1"/>
  <c r="G107" i="5" s="1"/>
  <c r="AQ107" i="1"/>
  <c r="F107" i="5" s="1"/>
  <c r="AP107" i="1"/>
  <c r="E107" i="5" s="1"/>
  <c r="AO107" i="1"/>
  <c r="D107" i="5" s="1"/>
  <c r="AR106" i="1"/>
  <c r="G106" i="5" s="1"/>
  <c r="AQ106" i="1"/>
  <c r="F106" i="5" s="1"/>
  <c r="AP106" i="1"/>
  <c r="E106" i="5" s="1"/>
  <c r="AO106" i="1"/>
  <c r="D106" i="5" s="1"/>
  <c r="AR105" i="1"/>
  <c r="G105" i="5" s="1"/>
  <c r="AQ105" i="1"/>
  <c r="F105" i="5" s="1"/>
  <c r="AP105" i="1"/>
  <c r="E105" i="5" s="1"/>
  <c r="AO105" i="1"/>
  <c r="D105" i="5" s="1"/>
  <c r="AR104" i="1"/>
  <c r="G104" i="5" s="1"/>
  <c r="AQ104" i="1"/>
  <c r="F104" i="5" s="1"/>
  <c r="AP104" i="1"/>
  <c r="E104" i="5" s="1"/>
  <c r="AO104" i="1"/>
  <c r="D104" i="5" s="1"/>
  <c r="AR102" i="1"/>
  <c r="G102" i="5" s="1"/>
  <c r="AQ102" i="1"/>
  <c r="F102" i="5" s="1"/>
  <c r="AP102" i="1"/>
  <c r="E102" i="5" s="1"/>
  <c r="AO102" i="1"/>
  <c r="D102" i="5" s="1"/>
  <c r="AR101" i="1"/>
  <c r="G101" i="5" s="1"/>
  <c r="AQ101" i="1"/>
  <c r="F101" i="5" s="1"/>
  <c r="AP101" i="1"/>
  <c r="E101" i="5" s="1"/>
  <c r="AO101" i="1"/>
  <c r="D101" i="5" s="1"/>
  <c r="AR100" i="1"/>
  <c r="G100" i="5" s="1"/>
  <c r="AQ100" i="1"/>
  <c r="F100" i="5" s="1"/>
  <c r="AP100" i="1"/>
  <c r="E100" i="5" s="1"/>
  <c r="AO100" i="1"/>
  <c r="D100" i="5" s="1"/>
  <c r="AQ99" i="1"/>
  <c r="F99" i="5" s="1"/>
  <c r="AP99" i="1"/>
  <c r="E99" i="5" s="1"/>
  <c r="AR98" i="1"/>
  <c r="G98" i="5" s="1"/>
  <c r="AQ98" i="1"/>
  <c r="F98" i="5" s="1"/>
  <c r="AP98" i="1"/>
  <c r="E98" i="5" s="1"/>
  <c r="AO98" i="1"/>
  <c r="D98" i="5" s="1"/>
  <c r="AR96" i="1"/>
  <c r="G96" i="5" s="1"/>
  <c r="AQ96" i="1"/>
  <c r="F96" i="5" s="1"/>
  <c r="AP96" i="1"/>
  <c r="E96" i="5" s="1"/>
  <c r="AO96" i="1"/>
  <c r="D96" i="5" s="1"/>
  <c r="AR95" i="1"/>
  <c r="G95" i="5" s="1"/>
  <c r="AQ95" i="1"/>
  <c r="F95" i="5" s="1"/>
  <c r="AP95" i="1"/>
  <c r="E95" i="5" s="1"/>
  <c r="AO95" i="1"/>
  <c r="D95" i="5" s="1"/>
  <c r="AR94" i="1"/>
  <c r="G94" i="5" s="1"/>
  <c r="AQ94" i="1"/>
  <c r="F94" i="5" s="1"/>
  <c r="AP94" i="1"/>
  <c r="E94" i="5" s="1"/>
  <c r="AO94" i="1"/>
  <c r="D94" i="5" s="1"/>
  <c r="AR93" i="1"/>
  <c r="G93" i="5" s="1"/>
  <c r="AQ93" i="1"/>
  <c r="F93" i="5" s="1"/>
  <c r="AP93" i="1"/>
  <c r="E93" i="5" s="1"/>
  <c r="AO93" i="1"/>
  <c r="D93" i="5" s="1"/>
  <c r="AR92" i="1"/>
  <c r="G92" i="5" s="1"/>
  <c r="AQ92" i="1"/>
  <c r="F92" i="5" s="1"/>
  <c r="AP92" i="1"/>
  <c r="E92" i="5" s="1"/>
  <c r="AO92" i="1"/>
  <c r="D92" i="5" s="1"/>
  <c r="AR91" i="1"/>
  <c r="G91" i="5" s="1"/>
  <c r="AQ91" i="1"/>
  <c r="F91" i="5" s="1"/>
  <c r="AP91" i="1"/>
  <c r="E91" i="5" s="1"/>
  <c r="AO91" i="1"/>
  <c r="D91" i="5" s="1"/>
  <c r="AR90" i="1"/>
  <c r="G90" i="5" s="1"/>
  <c r="AQ90" i="1"/>
  <c r="F90" i="5" s="1"/>
  <c r="AP90" i="1"/>
  <c r="E90" i="5" s="1"/>
  <c r="AO90" i="1"/>
  <c r="D90" i="5" s="1"/>
  <c r="AR88" i="1"/>
  <c r="G88" i="5" s="1"/>
  <c r="AQ88" i="1"/>
  <c r="F88" i="5" s="1"/>
  <c r="AP88" i="1"/>
  <c r="E88" i="5" s="1"/>
  <c r="AO88" i="1"/>
  <c r="D88" i="5" s="1"/>
  <c r="AR87" i="1"/>
  <c r="G87" i="5" s="1"/>
  <c r="AQ87" i="1"/>
  <c r="F87" i="5" s="1"/>
  <c r="AP87" i="1"/>
  <c r="E87" i="5" s="1"/>
  <c r="AO87" i="1"/>
  <c r="D87" i="5" s="1"/>
  <c r="AR86" i="1"/>
  <c r="G86" i="5" s="1"/>
  <c r="AQ86" i="1"/>
  <c r="F86" i="5" s="1"/>
  <c r="AP86" i="1"/>
  <c r="E86" i="5" s="1"/>
  <c r="AO86" i="1"/>
  <c r="D86" i="5" s="1"/>
  <c r="AR85" i="1"/>
  <c r="G85" i="5" s="1"/>
  <c r="AQ85" i="1"/>
  <c r="F85" i="5" s="1"/>
  <c r="AP85" i="1"/>
  <c r="E85" i="5" s="1"/>
  <c r="AO85" i="1"/>
  <c r="D85" i="5" s="1"/>
  <c r="AR84" i="1"/>
  <c r="G84" i="5" s="1"/>
  <c r="AQ84" i="1"/>
  <c r="F84" i="5" s="1"/>
  <c r="AP84" i="1"/>
  <c r="E84" i="5" s="1"/>
  <c r="AO84" i="1"/>
  <c r="D84" i="5" s="1"/>
  <c r="AR83" i="1"/>
  <c r="G83" i="5" s="1"/>
  <c r="AQ83" i="1"/>
  <c r="F83" i="5" s="1"/>
  <c r="AP83" i="1"/>
  <c r="E83" i="5" s="1"/>
  <c r="AO83" i="1"/>
  <c r="D83" i="5" s="1"/>
  <c r="AR82" i="1"/>
  <c r="G82" i="5" s="1"/>
  <c r="AQ82" i="1"/>
  <c r="F82" i="5" s="1"/>
  <c r="AP82" i="1"/>
  <c r="E82" i="5" s="1"/>
  <c r="AO82" i="1"/>
  <c r="D82" i="5" s="1"/>
  <c r="AR80" i="1"/>
  <c r="G80" i="5" s="1"/>
  <c r="AQ80" i="1"/>
  <c r="F80" i="5" s="1"/>
  <c r="AP80" i="1"/>
  <c r="E80" i="5" s="1"/>
  <c r="AO80" i="1"/>
  <c r="D80" i="5" s="1"/>
  <c r="AR78" i="1"/>
  <c r="G78" i="5" s="1"/>
  <c r="AQ78" i="1"/>
  <c r="F78" i="5" s="1"/>
  <c r="AP78" i="1"/>
  <c r="E78" i="5" s="1"/>
  <c r="AO78" i="1"/>
  <c r="D78" i="5" s="1"/>
  <c r="AR77" i="1"/>
  <c r="G77" i="5" s="1"/>
  <c r="AQ77" i="1"/>
  <c r="F77" i="5" s="1"/>
  <c r="AP77" i="1"/>
  <c r="E77" i="5" s="1"/>
  <c r="AO77" i="1"/>
  <c r="D77" i="5" s="1"/>
  <c r="AR76" i="1"/>
  <c r="G76" i="5" s="1"/>
  <c r="AQ76" i="1"/>
  <c r="F76" i="5" s="1"/>
  <c r="AP76" i="1"/>
  <c r="E76" i="5" s="1"/>
  <c r="AO76" i="1"/>
  <c r="D76" i="5" s="1"/>
  <c r="AR75" i="1"/>
  <c r="G75" i="5" s="1"/>
  <c r="AQ75" i="1"/>
  <c r="F75" i="5" s="1"/>
  <c r="AP75" i="1"/>
  <c r="E75" i="5" s="1"/>
  <c r="AO75" i="1"/>
  <c r="D75" i="5" s="1"/>
  <c r="AR74" i="1"/>
  <c r="G74" i="5" s="1"/>
  <c r="AQ74" i="1"/>
  <c r="F74" i="5" s="1"/>
  <c r="AP74" i="1"/>
  <c r="E74" i="5" s="1"/>
  <c r="AO74" i="1"/>
  <c r="D74" i="5" s="1"/>
  <c r="AR73" i="1"/>
  <c r="G73" i="5" s="1"/>
  <c r="AQ73" i="1"/>
  <c r="F73" i="5" s="1"/>
  <c r="AP73" i="1"/>
  <c r="E73" i="5" s="1"/>
  <c r="AO73" i="1"/>
  <c r="D73" i="5" s="1"/>
  <c r="AR72" i="1"/>
  <c r="G72" i="5" s="1"/>
  <c r="AQ72" i="1"/>
  <c r="F72" i="5" s="1"/>
  <c r="AP72" i="1"/>
  <c r="E72" i="5" s="1"/>
  <c r="AO72" i="1"/>
  <c r="D72" i="5" s="1"/>
  <c r="AR70" i="1"/>
  <c r="G70" i="5" s="1"/>
  <c r="AQ70" i="1"/>
  <c r="F70" i="5" s="1"/>
  <c r="AP70" i="1"/>
  <c r="E70" i="5" s="1"/>
  <c r="AO70" i="1"/>
  <c r="D70" i="5" s="1"/>
  <c r="AR69" i="1"/>
  <c r="G69" i="5" s="1"/>
  <c r="AQ69" i="1"/>
  <c r="F69" i="5" s="1"/>
  <c r="AP69" i="1"/>
  <c r="E69" i="5" s="1"/>
  <c r="AO69" i="1"/>
  <c r="D69" i="5" s="1"/>
  <c r="AR68" i="1"/>
  <c r="G68" i="5" s="1"/>
  <c r="AQ68" i="1"/>
  <c r="F68" i="5" s="1"/>
  <c r="AP68" i="1"/>
  <c r="E68" i="5" s="1"/>
  <c r="AO68" i="1"/>
  <c r="D68" i="5" s="1"/>
  <c r="AR67" i="1"/>
  <c r="G67" i="5" s="1"/>
  <c r="AQ67" i="1"/>
  <c r="F67" i="5" s="1"/>
  <c r="AP67" i="1"/>
  <c r="E67" i="5" s="1"/>
  <c r="AO67" i="1"/>
  <c r="D67" i="5" s="1"/>
  <c r="AR66" i="1"/>
  <c r="G66" i="5" s="1"/>
  <c r="AQ66" i="1"/>
  <c r="F66" i="5" s="1"/>
  <c r="AP66" i="1"/>
  <c r="E66" i="5" s="1"/>
  <c r="AO66" i="1"/>
  <c r="D66" i="5" s="1"/>
  <c r="AR65" i="1"/>
  <c r="G65" i="5" s="1"/>
  <c r="AQ65" i="1"/>
  <c r="F65" i="5" s="1"/>
  <c r="AP65" i="1"/>
  <c r="E65" i="5" s="1"/>
  <c r="AO65" i="1"/>
  <c r="D65" i="5" s="1"/>
  <c r="AR64" i="1"/>
  <c r="G64" i="5" s="1"/>
  <c r="AQ64" i="1"/>
  <c r="F64" i="5" s="1"/>
  <c r="AP64" i="1"/>
  <c r="E64" i="5" s="1"/>
  <c r="AO64" i="1"/>
  <c r="D64" i="5" s="1"/>
  <c r="AR62" i="1"/>
  <c r="G62" i="5" s="1"/>
  <c r="AQ62" i="1"/>
  <c r="F62" i="5" s="1"/>
  <c r="AP62" i="1"/>
  <c r="E62" i="5" s="1"/>
  <c r="AO62" i="1"/>
  <c r="D62" i="5" s="1"/>
  <c r="AR60" i="1"/>
  <c r="G60" i="5" s="1"/>
  <c r="AQ60" i="1"/>
  <c r="F60" i="5" s="1"/>
  <c r="AP60" i="1"/>
  <c r="E60" i="5" s="1"/>
  <c r="AO60" i="1"/>
  <c r="D60" i="5" s="1"/>
  <c r="AR56" i="1"/>
  <c r="G56" i="5" s="1"/>
  <c r="AQ56" i="1"/>
  <c r="F56" i="5" s="1"/>
  <c r="AP56" i="1"/>
  <c r="E56" i="5" s="1"/>
  <c r="AO56" i="1"/>
  <c r="D56" i="5" s="1"/>
  <c r="AR55" i="1"/>
  <c r="G55" i="5" s="1"/>
  <c r="AQ55" i="1"/>
  <c r="F55" i="5" s="1"/>
  <c r="AP55" i="1"/>
  <c r="E55" i="5" s="1"/>
  <c r="AO55" i="1"/>
  <c r="D55" i="5" s="1"/>
  <c r="AR54" i="1"/>
  <c r="G54" i="5" s="1"/>
  <c r="AQ54" i="1"/>
  <c r="F54" i="5" s="1"/>
  <c r="AP54" i="1"/>
  <c r="E54" i="5" s="1"/>
  <c r="AO54" i="1"/>
  <c r="D54" i="5" s="1"/>
  <c r="AR52" i="1"/>
  <c r="G52" i="5" s="1"/>
  <c r="AQ52" i="1"/>
  <c r="F52" i="5" s="1"/>
  <c r="AP52" i="1"/>
  <c r="E52" i="5" s="1"/>
  <c r="AO52" i="1"/>
  <c r="D52" i="5" s="1"/>
  <c r="AR51" i="1"/>
  <c r="G51" i="5" s="1"/>
  <c r="AQ51" i="1"/>
  <c r="F51" i="5" s="1"/>
  <c r="AP51" i="1"/>
  <c r="E51" i="5" s="1"/>
  <c r="AO51" i="1"/>
  <c r="D51" i="5" s="1"/>
  <c r="AR50" i="1"/>
  <c r="G50" i="5" s="1"/>
  <c r="AQ50" i="1"/>
  <c r="F50" i="5" s="1"/>
  <c r="AP50" i="1"/>
  <c r="E50" i="5" s="1"/>
  <c r="AO50" i="1"/>
  <c r="D50" i="5" s="1"/>
  <c r="AR48" i="1"/>
  <c r="G48" i="5" s="1"/>
  <c r="AQ48" i="1"/>
  <c r="F48" i="5" s="1"/>
  <c r="AP48" i="1"/>
  <c r="E48" i="5" s="1"/>
  <c r="AO48" i="1"/>
  <c r="D48" i="5" s="1"/>
  <c r="AR47" i="1"/>
  <c r="G47" i="5" s="1"/>
  <c r="AQ47" i="1"/>
  <c r="F47" i="5" s="1"/>
  <c r="AP47" i="1"/>
  <c r="E47" i="5" s="1"/>
  <c r="AO47" i="1"/>
  <c r="D47" i="5" s="1"/>
  <c r="AR46" i="1"/>
  <c r="G46" i="5" s="1"/>
  <c r="AQ46" i="1"/>
  <c r="F46" i="5" s="1"/>
  <c r="AP46" i="1"/>
  <c r="E46" i="5" s="1"/>
  <c r="AO46" i="1"/>
  <c r="D46" i="5" s="1"/>
  <c r="AR44" i="1"/>
  <c r="G44" i="5" s="1"/>
  <c r="AQ44" i="1"/>
  <c r="F44" i="5" s="1"/>
  <c r="AP44" i="1"/>
  <c r="E44" i="5" s="1"/>
  <c r="AO44" i="1"/>
  <c r="D44" i="5" s="1"/>
  <c r="AR43" i="1"/>
  <c r="G43" i="5" s="1"/>
  <c r="AQ43" i="1"/>
  <c r="F43" i="5" s="1"/>
  <c r="AP43" i="1"/>
  <c r="E43" i="5" s="1"/>
  <c r="AO43" i="1"/>
  <c r="D43" i="5" s="1"/>
  <c r="AR42" i="1"/>
  <c r="G42" i="5" s="1"/>
  <c r="AQ42" i="1"/>
  <c r="F42" i="5" s="1"/>
  <c r="AP42" i="1"/>
  <c r="E42" i="5" s="1"/>
  <c r="AO42" i="1"/>
  <c r="D42" i="5" s="1"/>
  <c r="AR41" i="1"/>
  <c r="AQ41" i="1"/>
  <c r="AP41" i="1"/>
  <c r="AO41" i="1"/>
  <c r="AR40" i="1"/>
  <c r="G40" i="5" s="1"/>
  <c r="AQ40" i="1"/>
  <c r="F40" i="5" s="1"/>
  <c r="AP40" i="1"/>
  <c r="E40" i="5" s="1"/>
  <c r="AO40" i="1"/>
  <c r="D40" i="5" s="1"/>
  <c r="AR39" i="1"/>
  <c r="G39" i="5" s="1"/>
  <c r="AQ39" i="1"/>
  <c r="F39" i="5" s="1"/>
  <c r="AP39" i="1"/>
  <c r="E39" i="5" s="1"/>
  <c r="AO39" i="1"/>
  <c r="D39" i="5" s="1"/>
  <c r="AR38" i="1"/>
  <c r="G38" i="5" s="1"/>
  <c r="AQ38" i="1"/>
  <c r="F38" i="5" s="1"/>
  <c r="AP38" i="1"/>
  <c r="E38" i="5" s="1"/>
  <c r="AO38" i="1"/>
  <c r="D38" i="5" s="1"/>
  <c r="AR36" i="1"/>
  <c r="G36" i="5" s="1"/>
  <c r="AQ36" i="1"/>
  <c r="F36" i="5" s="1"/>
  <c r="AP36" i="1"/>
  <c r="E36" i="5" s="1"/>
  <c r="AO36" i="1"/>
  <c r="D36" i="5" s="1"/>
  <c r="AR35" i="1"/>
  <c r="G35" i="5" s="1"/>
  <c r="AQ35" i="1"/>
  <c r="F35" i="5" s="1"/>
  <c r="AP35" i="1"/>
  <c r="E35" i="5" s="1"/>
  <c r="AO35" i="1"/>
  <c r="D35" i="5" s="1"/>
  <c r="AR34" i="1"/>
  <c r="G34" i="5" s="1"/>
  <c r="AQ34" i="1"/>
  <c r="F34" i="5" s="1"/>
  <c r="AP34" i="1"/>
  <c r="E34" i="5" s="1"/>
  <c r="AO34" i="1"/>
  <c r="D34" i="5" s="1"/>
  <c r="AR32" i="1"/>
  <c r="G32" i="5" s="1"/>
  <c r="AQ32" i="1"/>
  <c r="F32" i="5" s="1"/>
  <c r="AP32" i="1"/>
  <c r="E32" i="5" s="1"/>
  <c r="AO32" i="1"/>
  <c r="D32" i="5" s="1"/>
  <c r="AR31" i="1"/>
  <c r="G31" i="5" s="1"/>
  <c r="AQ31" i="1"/>
  <c r="F31" i="5" s="1"/>
  <c r="AP31" i="1"/>
  <c r="E31" i="5" s="1"/>
  <c r="AO31" i="1"/>
  <c r="D31" i="5" s="1"/>
  <c r="AR30" i="1"/>
  <c r="G30" i="5" s="1"/>
  <c r="AQ30" i="1"/>
  <c r="F30" i="5" s="1"/>
  <c r="AP30" i="1"/>
  <c r="E30" i="5" s="1"/>
  <c r="AO30" i="1"/>
  <c r="D30" i="5" s="1"/>
  <c r="AR28" i="1"/>
  <c r="G28" i="5" s="1"/>
  <c r="AQ28" i="1"/>
  <c r="F28" i="5" s="1"/>
  <c r="AP28" i="1"/>
  <c r="E28" i="5" s="1"/>
  <c r="AO28" i="1"/>
  <c r="D28" i="5" s="1"/>
  <c r="AR27" i="1"/>
  <c r="G27" i="5" s="1"/>
  <c r="AQ27" i="1"/>
  <c r="F27" i="5" s="1"/>
  <c r="AP27" i="1"/>
  <c r="E27" i="5" s="1"/>
  <c r="AO27" i="1"/>
  <c r="D27" i="5" s="1"/>
  <c r="AR26" i="1"/>
  <c r="G26" i="5" s="1"/>
  <c r="AQ26" i="1"/>
  <c r="F26" i="5" s="1"/>
  <c r="AP26" i="1"/>
  <c r="E26" i="5" s="1"/>
  <c r="AO26" i="1"/>
  <c r="D26" i="5" s="1"/>
  <c r="AR24" i="1"/>
  <c r="G24" i="5" s="1"/>
  <c r="AQ24" i="1"/>
  <c r="F24" i="5" s="1"/>
  <c r="AP24" i="1"/>
  <c r="E24" i="5" s="1"/>
  <c r="AO24" i="1"/>
  <c r="D24" i="5" s="1"/>
  <c r="AR23" i="1"/>
  <c r="G23" i="5" s="1"/>
  <c r="AQ23" i="1"/>
  <c r="F23" i="5" s="1"/>
  <c r="AP23" i="1"/>
  <c r="E23" i="5" s="1"/>
  <c r="AO23" i="1"/>
  <c r="D23" i="5" s="1"/>
  <c r="AR22" i="1"/>
  <c r="G22" i="5" s="1"/>
  <c r="AQ22" i="1"/>
  <c r="F22" i="5" s="1"/>
  <c r="AP22" i="1"/>
  <c r="E22" i="5" s="1"/>
  <c r="AO22" i="1"/>
  <c r="D22" i="5" s="1"/>
  <c r="AR20" i="1"/>
  <c r="G20" i="5" s="1"/>
  <c r="AQ20" i="1"/>
  <c r="F20" i="5" s="1"/>
  <c r="AP20" i="1"/>
  <c r="E20" i="5" s="1"/>
  <c r="AO20" i="1"/>
  <c r="D20" i="5" s="1"/>
  <c r="AR19" i="1"/>
  <c r="G19" i="5" s="1"/>
  <c r="AQ19" i="1"/>
  <c r="F19" i="5" s="1"/>
  <c r="AP19" i="1"/>
  <c r="E19" i="5" s="1"/>
  <c r="AO19" i="1"/>
  <c r="D19" i="5" s="1"/>
  <c r="AR18" i="1"/>
  <c r="G18" i="5" s="1"/>
  <c r="AQ18" i="1"/>
  <c r="F18" i="5" s="1"/>
  <c r="AP18" i="1"/>
  <c r="E18" i="5" s="1"/>
  <c r="AO18" i="1"/>
  <c r="D18" i="5" s="1"/>
  <c r="AR16" i="1"/>
  <c r="G16" i="5" s="1"/>
  <c r="AQ16" i="1"/>
  <c r="F16" i="5" s="1"/>
  <c r="AP16" i="1"/>
  <c r="E16" i="5" s="1"/>
  <c r="AO16" i="1"/>
  <c r="D16" i="5" s="1"/>
  <c r="AR15" i="1"/>
  <c r="G15" i="5" s="1"/>
  <c r="AQ15" i="1"/>
  <c r="F15" i="5" s="1"/>
  <c r="AP15" i="1"/>
  <c r="E15" i="5" s="1"/>
  <c r="AO15" i="1"/>
  <c r="D15" i="5" s="1"/>
  <c r="AR14" i="1"/>
  <c r="G14" i="5" s="1"/>
  <c r="AQ14" i="1"/>
  <c r="F14" i="5" s="1"/>
  <c r="AP14" i="1"/>
  <c r="E14" i="5" s="1"/>
  <c r="AO14" i="1"/>
  <c r="D14" i="5" s="1"/>
  <c r="AR12" i="1"/>
  <c r="G12" i="5" s="1"/>
  <c r="AQ12" i="1"/>
  <c r="F12" i="5" s="1"/>
  <c r="AP12" i="1"/>
  <c r="E12" i="5" s="1"/>
  <c r="AO12" i="1"/>
  <c r="D12" i="5" s="1"/>
  <c r="AR11" i="1"/>
  <c r="G11" i="5" s="1"/>
  <c r="AQ11" i="1"/>
  <c r="F11" i="5" s="1"/>
  <c r="AP11" i="1"/>
  <c r="E11" i="5" s="1"/>
  <c r="AO11" i="1"/>
  <c r="D11" i="5" s="1"/>
  <c r="AR10" i="1"/>
  <c r="G10" i="5" s="1"/>
  <c r="AQ10" i="1"/>
  <c r="F10" i="5" s="1"/>
  <c r="AP10" i="1"/>
  <c r="E10" i="5" s="1"/>
  <c r="AO10" i="1"/>
  <c r="D10" i="5" s="1"/>
  <c r="AT11" i="1" l="1"/>
  <c r="AT12" i="1"/>
  <c r="AT15" i="1"/>
  <c r="AT16" i="1"/>
  <c r="AT19" i="1"/>
  <c r="AT20" i="1"/>
  <c r="AT23" i="1"/>
  <c r="AT24" i="1"/>
  <c r="AT27" i="1"/>
  <c r="AT31" i="1"/>
  <c r="AT32" i="1"/>
  <c r="AT36" i="1"/>
  <c r="AT39" i="1"/>
  <c r="AT43" i="1"/>
  <c r="AT47" i="1"/>
  <c r="AT48" i="1"/>
  <c r="AT52" i="1"/>
  <c r="AT55" i="1"/>
  <c r="AT56" i="1"/>
  <c r="AT65" i="1"/>
  <c r="AT66" i="1"/>
  <c r="AT67" i="1"/>
  <c r="AT68" i="1"/>
  <c r="AT70" i="1"/>
  <c r="AT73" i="1"/>
  <c r="AT74" i="1"/>
  <c r="AT75" i="1"/>
  <c r="AT76" i="1"/>
  <c r="AT77" i="1"/>
  <c r="AT78" i="1"/>
  <c r="AT83" i="1"/>
  <c r="AT84" i="1"/>
  <c r="AT85" i="1"/>
  <c r="AT86" i="1"/>
  <c r="AT87" i="1"/>
  <c r="AT88" i="1"/>
  <c r="AT91" i="1"/>
  <c r="AT92" i="1"/>
  <c r="AT93" i="1"/>
  <c r="AT94" i="1"/>
  <c r="AT95" i="1"/>
  <c r="AT96" i="1"/>
  <c r="AT100" i="1"/>
  <c r="AT101" i="1"/>
  <c r="AT102" i="1"/>
  <c r="AT105" i="1"/>
  <c r="AT106" i="1"/>
  <c r="AT107" i="1"/>
  <c r="AT69" i="1"/>
  <c r="AT35" i="1"/>
  <c r="AT40" i="1"/>
  <c r="AT51" i="1"/>
  <c r="AT44" i="1"/>
  <c r="AT28" i="1"/>
  <c r="AL107" i="1"/>
  <c r="AL106" i="1"/>
  <c r="AL105" i="1"/>
  <c r="AL101" i="1"/>
  <c r="AL102" i="1"/>
  <c r="AL100" i="1"/>
  <c r="AL96" i="1"/>
  <c r="AL95" i="1"/>
  <c r="AL94" i="1"/>
  <c r="AL93" i="1"/>
  <c r="AL92" i="1"/>
  <c r="AL91" i="1"/>
  <c r="AL88" i="1"/>
  <c r="AL87" i="1"/>
  <c r="AL86" i="1"/>
  <c r="AL85" i="1"/>
  <c r="AL84" i="1"/>
  <c r="AL83" i="1"/>
  <c r="AL78" i="1"/>
  <c r="AL77" i="1"/>
  <c r="AL76" i="1"/>
  <c r="AL75" i="1"/>
  <c r="AL74" i="1"/>
  <c r="AL73" i="1"/>
  <c r="AL67" i="1"/>
  <c r="AL68" i="1"/>
  <c r="AL69" i="1"/>
  <c r="AL70" i="1"/>
  <c r="AL65" i="1"/>
  <c r="AL56" i="1"/>
  <c r="AL55" i="1"/>
  <c r="AL52" i="1"/>
  <c r="AL51" i="1"/>
  <c r="AL48" i="1"/>
  <c r="AL47" i="1"/>
  <c r="AL44" i="1"/>
  <c r="AL43" i="1"/>
  <c r="AL40" i="1"/>
  <c r="AL39" i="1"/>
  <c r="AL36" i="1"/>
  <c r="AL35" i="1"/>
  <c r="AL32" i="1"/>
  <c r="AL31" i="1"/>
  <c r="AL28" i="1"/>
  <c r="AL27" i="1"/>
  <c r="AL24" i="1"/>
  <c r="AL23" i="1"/>
  <c r="AL20" i="1"/>
  <c r="AL19" i="1"/>
  <c r="AL16" i="1"/>
  <c r="AL15" i="1"/>
  <c r="AL12" i="1"/>
  <c r="AL11" i="1"/>
  <c r="AT26" i="1" l="1"/>
  <c r="AT50" i="1"/>
  <c r="AT38" i="1"/>
  <c r="AT90" i="1"/>
  <c r="AL30" i="1"/>
  <c r="AL99" i="1"/>
  <c r="AT72" i="1"/>
  <c r="AT64" i="1"/>
  <c r="AL42" i="1"/>
  <c r="AT42" i="1"/>
  <c r="AL46" i="1"/>
  <c r="AL26" i="1"/>
  <c r="AL18" i="1"/>
  <c r="AT34" i="1"/>
  <c r="AL10" i="1"/>
  <c r="AL54" i="1"/>
  <c r="AT82" i="1"/>
  <c r="AT22" i="1"/>
  <c r="AT18" i="1"/>
  <c r="AT104" i="1"/>
  <c r="AT54" i="1"/>
  <c r="AT30" i="1"/>
  <c r="AT99" i="1"/>
  <c r="AT46" i="1"/>
  <c r="AT14" i="1"/>
  <c r="AT10" i="1"/>
  <c r="AL104" i="1"/>
  <c r="AL90" i="1"/>
  <c r="AL14" i="1"/>
  <c r="AL50" i="1"/>
  <c r="AL22" i="1"/>
  <c r="AL34" i="1"/>
  <c r="AL64" i="1"/>
  <c r="AL38" i="1"/>
  <c r="AL72" i="1"/>
  <c r="AL82" i="1"/>
  <c r="AT98" i="1" l="1"/>
  <c r="AL98" i="1"/>
  <c r="AL80" i="1"/>
  <c r="AT62" i="1"/>
  <c r="AT80" i="1"/>
  <c r="AL62" i="1"/>
  <c r="AL60" i="1" s="1"/>
  <c r="L107" i="5"/>
  <c r="L106" i="5"/>
  <c r="L105" i="5"/>
  <c r="L101" i="5"/>
  <c r="L102" i="5"/>
  <c r="L100" i="5"/>
  <c r="L96" i="5"/>
  <c r="L95" i="5"/>
  <c r="L94" i="5"/>
  <c r="L93" i="5"/>
  <c r="L92" i="5"/>
  <c r="L91" i="5"/>
  <c r="L88" i="5"/>
  <c r="L87" i="5"/>
  <c r="L86" i="5"/>
  <c r="L85" i="5"/>
  <c r="L84" i="5"/>
  <c r="L83" i="5"/>
  <c r="L78" i="5"/>
  <c r="L77" i="5"/>
  <c r="L76" i="5"/>
  <c r="L75" i="5"/>
  <c r="L74" i="5"/>
  <c r="L73" i="5"/>
  <c r="L66" i="5"/>
  <c r="L67" i="5"/>
  <c r="L68" i="5"/>
  <c r="L69" i="5"/>
  <c r="L70" i="5"/>
  <c r="L65" i="5"/>
  <c r="L56" i="5"/>
  <c r="L55" i="5"/>
  <c r="L52" i="5"/>
  <c r="L51" i="5"/>
  <c r="L48" i="5"/>
  <c r="L47" i="5"/>
  <c r="L44" i="5"/>
  <c r="L43" i="5"/>
  <c r="L40" i="5"/>
  <c r="L39" i="5"/>
  <c r="L36" i="5"/>
  <c r="L35" i="5"/>
  <c r="L32" i="5"/>
  <c r="L31" i="5"/>
  <c r="L28" i="5"/>
  <c r="L27" i="5"/>
  <c r="L24" i="5"/>
  <c r="L23" i="5"/>
  <c r="L20" i="5"/>
  <c r="L19" i="5"/>
  <c r="L16" i="5"/>
  <c r="L15" i="5"/>
  <c r="L12" i="5"/>
  <c r="L11" i="5"/>
  <c r="AT60" i="1" l="1"/>
  <c r="L14" i="5"/>
  <c r="L22" i="5"/>
  <c r="L30" i="5"/>
  <c r="L90" i="5"/>
  <c r="L18" i="5"/>
  <c r="L26" i="5"/>
  <c r="L34" i="5"/>
  <c r="L99" i="5"/>
  <c r="L38" i="5"/>
  <c r="L104" i="5"/>
  <c r="L64" i="5"/>
  <c r="L54" i="5"/>
  <c r="L82" i="5"/>
  <c r="L42" i="5"/>
  <c r="L10" i="5"/>
  <c r="L46" i="5"/>
  <c r="L50" i="5"/>
  <c r="L72" i="5"/>
  <c r="L98" i="5" l="1"/>
  <c r="L62" i="5"/>
  <c r="L80" i="5"/>
  <c r="L60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PPA</author>
  </authors>
  <commentList>
    <comment ref="Q7" authorId="0" shapeId="0" xr:uid="{4029C23D-387C-48BC-9A24-195A0A2BF3DE}">
      <text>
        <r>
          <rPr>
            <b/>
            <sz val="9"/>
            <color indexed="81"/>
            <rFont val="Tahoma"/>
            <family val="2"/>
          </rPr>
          <t>PPA:</t>
        </r>
        <r>
          <rPr>
            <sz val="9"/>
            <color indexed="81"/>
            <rFont val="Tahoma"/>
            <family val="2"/>
          </rPr>
          <t xml:space="preserve">
Maanas Wharf</t>
        </r>
      </text>
    </comment>
    <comment ref="T7" authorId="0" shapeId="0" xr:uid="{2DB3385A-4D7D-4737-83B8-CFE9E8212543}">
      <text>
        <r>
          <rPr>
            <b/>
            <sz val="9"/>
            <color indexed="81"/>
            <rFont val="Tahoma"/>
            <family val="2"/>
          </rPr>
          <t>PPA:</t>
        </r>
        <r>
          <rPr>
            <sz val="9"/>
            <color indexed="81"/>
            <rFont val="Tahoma"/>
            <family val="2"/>
          </rPr>
          <t xml:space="preserve">
Asia Pacific Timber &amp; Plywood Corporation</t>
        </r>
      </text>
    </comment>
    <comment ref="U7" authorId="0" shapeId="0" xr:uid="{41837C7F-EAD4-499E-9F19-9361436BE091}">
      <text>
        <r>
          <rPr>
            <b/>
            <sz val="9"/>
            <color indexed="81"/>
            <rFont val="Tahoma"/>
            <family val="2"/>
          </rPr>
          <t>PPA:</t>
        </r>
        <r>
          <rPr>
            <sz val="9"/>
            <color indexed="81"/>
            <rFont val="Tahoma"/>
            <family val="2"/>
          </rPr>
          <t xml:space="preserve">
Cagayan Corn Products Corporation</t>
        </r>
      </text>
    </comment>
    <comment ref="V7" authorId="0" shapeId="0" xr:uid="{4B5ECCC4-5D6F-45CF-AA31-3D6EE381C442}">
      <text>
        <r>
          <rPr>
            <b/>
            <sz val="9"/>
            <color indexed="81"/>
            <rFont val="Tahoma"/>
            <family val="2"/>
          </rPr>
          <t>PPA:</t>
        </r>
        <r>
          <rPr>
            <sz val="9"/>
            <color indexed="81"/>
            <rFont val="Tahoma"/>
            <family val="2"/>
          </rPr>
          <t xml:space="preserve">
Cagayan de Oro Oil Company Incorporated</t>
        </r>
      </text>
    </comment>
    <comment ref="W7" authorId="0" shapeId="0" xr:uid="{012CD213-15F6-44B9-BA5D-71E7E35589D9}">
      <text>
        <r>
          <rPr>
            <b/>
            <sz val="9"/>
            <color indexed="81"/>
            <rFont val="Tahoma"/>
            <family val="2"/>
          </rPr>
          <t>PPA:</t>
        </r>
        <r>
          <rPr>
            <sz val="9"/>
            <color indexed="81"/>
            <rFont val="Tahoma"/>
            <family val="2"/>
          </rPr>
          <t xml:space="preserve">
Carlos A. Gothong Lines Inc</t>
        </r>
      </text>
    </comment>
    <comment ref="X7" authorId="0" shapeId="0" xr:uid="{56BDECC4-D138-4DF7-911A-096DE1110972}">
      <text>
        <r>
          <rPr>
            <b/>
            <sz val="9"/>
            <color indexed="81"/>
            <rFont val="Tahoma"/>
            <family val="2"/>
          </rPr>
          <t>PPA:</t>
        </r>
        <r>
          <rPr>
            <sz val="9"/>
            <color indexed="81"/>
            <rFont val="Tahoma"/>
            <family val="2"/>
          </rPr>
          <t xml:space="preserve">
Del Monte Philippines, Incorporation</t>
        </r>
      </text>
    </comment>
    <comment ref="Y7" authorId="0" shapeId="0" xr:uid="{8E18BFEC-E98D-48CD-B57B-CB57F0B1A8AD}">
      <text>
        <r>
          <rPr>
            <b/>
            <sz val="9"/>
            <color indexed="81"/>
            <rFont val="Tahoma"/>
            <family val="2"/>
          </rPr>
          <t>PPA:</t>
        </r>
        <r>
          <rPr>
            <sz val="9"/>
            <color indexed="81"/>
            <rFont val="Tahoma"/>
            <family val="2"/>
          </rPr>
          <t xml:space="preserve">
Felcor Petroleum Depot Corporation</t>
        </r>
      </text>
    </comment>
    <comment ref="Z7" authorId="0" shapeId="0" xr:uid="{9A75C48F-47FA-4CC3-BE39-F328A785E532}">
      <text>
        <r>
          <rPr>
            <b/>
            <sz val="9"/>
            <color indexed="81"/>
            <rFont val="Tahoma"/>
            <family val="2"/>
          </rPr>
          <t>PPA:</t>
        </r>
        <r>
          <rPr>
            <sz val="9"/>
            <color indexed="81"/>
            <rFont val="Tahoma"/>
            <family val="2"/>
          </rPr>
          <t xml:space="preserve">
General Milling Corporation</t>
        </r>
      </text>
    </comment>
    <comment ref="AA7" authorId="0" shapeId="0" xr:uid="{56CF9804-DAC3-4BAE-835A-D24CE06E69A4}">
      <text>
        <r>
          <rPr>
            <b/>
            <sz val="9"/>
            <color indexed="81"/>
            <rFont val="Tahoma"/>
            <family val="2"/>
          </rPr>
          <t>PPA:</t>
        </r>
        <r>
          <rPr>
            <sz val="9"/>
            <color indexed="81"/>
            <rFont val="Tahoma"/>
            <family val="2"/>
          </rPr>
          <t xml:space="preserve">
Holcim Philippines Manufacturing Corporation</t>
        </r>
      </text>
    </comment>
    <comment ref="AB7" authorId="0" shapeId="0" xr:uid="{591E7B29-00CA-4FDB-87A7-DC8F4DD657FA}">
      <text>
        <r>
          <rPr>
            <b/>
            <sz val="9"/>
            <color indexed="81"/>
            <rFont val="Tahoma"/>
            <family val="2"/>
          </rPr>
          <t>PPA:</t>
        </r>
        <r>
          <rPr>
            <sz val="9"/>
            <color indexed="81"/>
            <rFont val="Tahoma"/>
            <family val="2"/>
          </rPr>
          <t xml:space="preserve">
Minergy Power Corporation</t>
        </r>
      </text>
    </comment>
    <comment ref="AC7" authorId="0" shapeId="0" xr:uid="{1B1605CB-C6F4-4DDA-B502-A599A4C23BE8}">
      <text>
        <r>
          <rPr>
            <b/>
            <sz val="9"/>
            <color indexed="81"/>
            <rFont val="Tahoma"/>
            <family val="2"/>
          </rPr>
          <t>PPA:</t>
        </r>
        <r>
          <rPr>
            <sz val="9"/>
            <color indexed="81"/>
            <rFont val="Tahoma"/>
            <family val="2"/>
          </rPr>
          <t xml:space="preserve">
Philippine Iron Construction and Marine Works</t>
        </r>
      </text>
    </comment>
    <comment ref="AD7" authorId="0" shapeId="0" xr:uid="{CC35AFB3-71EF-404B-A715-CDC69ECB9481}">
      <text>
        <r>
          <rPr>
            <b/>
            <sz val="9"/>
            <color indexed="81"/>
            <rFont val="Tahoma"/>
            <family val="2"/>
          </rPr>
          <t>PPA:</t>
        </r>
        <r>
          <rPr>
            <sz val="9"/>
            <color indexed="81"/>
            <rFont val="Tahoma"/>
            <family val="2"/>
          </rPr>
          <t xml:space="preserve">
Pilipinas Kao Inc. /Mindanao Oriental Land Development Corporation</t>
        </r>
      </text>
    </comment>
    <comment ref="AE7" authorId="0" shapeId="0" xr:uid="{D02B6902-2CD0-42A9-904C-16FD1788A607}">
      <text>
        <r>
          <rPr>
            <b/>
            <sz val="9"/>
            <color indexed="81"/>
            <rFont val="Tahoma"/>
            <family val="2"/>
          </rPr>
          <t>PPA:</t>
        </r>
        <r>
          <rPr>
            <sz val="9"/>
            <color indexed="81"/>
            <rFont val="Tahoma"/>
            <family val="2"/>
          </rPr>
          <t xml:space="preserve">
Premium Megastructures Inc.</t>
        </r>
      </text>
    </comment>
    <comment ref="AF7" authorId="0" shapeId="0" xr:uid="{BBCA968C-4CBD-401A-BB35-5EB23ACADD08}">
      <text>
        <r>
          <rPr>
            <b/>
            <sz val="9"/>
            <color indexed="81"/>
            <rFont val="Tahoma"/>
            <family val="2"/>
          </rPr>
          <t>PPA:</t>
        </r>
        <r>
          <rPr>
            <sz val="9"/>
            <color indexed="81"/>
            <rFont val="Tahoma"/>
            <family val="2"/>
          </rPr>
          <t xml:space="preserve">
Pryce Gases, Inc. - Balingasag</t>
        </r>
      </text>
    </comment>
    <comment ref="AG7" authorId="0" shapeId="0" xr:uid="{A97EF29B-6A80-4160-BB83-EB2FF4CFF2CF}">
      <text>
        <r>
          <rPr>
            <b/>
            <sz val="9"/>
            <color indexed="81"/>
            <rFont val="Tahoma"/>
            <family val="2"/>
          </rPr>
          <t>PPA:</t>
        </r>
        <r>
          <rPr>
            <sz val="9"/>
            <color indexed="81"/>
            <rFont val="Tahoma"/>
            <family val="2"/>
          </rPr>
          <t xml:space="preserve">
Pryce Gases, Inc. - Calangahan</t>
        </r>
      </text>
    </comment>
    <comment ref="AH7" authorId="0" shapeId="0" xr:uid="{6640DF9F-32C2-43AD-9E89-825DF420962C}">
      <text>
        <r>
          <rPr>
            <b/>
            <sz val="9"/>
            <color indexed="81"/>
            <rFont val="Tahoma"/>
            <family val="2"/>
          </rPr>
          <t>PPA:</t>
        </r>
        <r>
          <rPr>
            <sz val="9"/>
            <color indexed="81"/>
            <rFont val="Tahoma"/>
            <family val="2"/>
          </rPr>
          <t xml:space="preserve">
Resins Inc.</t>
        </r>
      </text>
    </comment>
    <comment ref="AI7" authorId="0" shapeId="0" xr:uid="{AD7FF9DF-A26A-400C-946D-33E96E5CBE01}">
      <text>
        <r>
          <rPr>
            <b/>
            <sz val="9"/>
            <color indexed="81"/>
            <rFont val="Tahoma"/>
            <family val="2"/>
          </rPr>
          <t>PPA:</t>
        </r>
        <r>
          <rPr>
            <sz val="9"/>
            <color indexed="81"/>
            <rFont val="Tahoma"/>
            <family val="2"/>
          </rPr>
          <t xml:space="preserve">
San Miguel Corporation</t>
        </r>
      </text>
    </comment>
    <comment ref="AJ7" authorId="0" shapeId="0" xr:uid="{0425A3F5-BFF1-47C4-96FE-1C3DE481D0DA}">
      <text>
        <r>
          <rPr>
            <b/>
            <sz val="9"/>
            <color indexed="81"/>
            <rFont val="Tahoma"/>
            <family val="2"/>
          </rPr>
          <t>PPA:</t>
        </r>
        <r>
          <rPr>
            <sz val="9"/>
            <color indexed="81"/>
            <rFont val="Tahoma"/>
            <family val="2"/>
          </rPr>
          <t xml:space="preserve">
Wilmar Edible Oils Philippines, Inc.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PPA</author>
  </authors>
  <commentList>
    <comment ref="N7" authorId="0" shapeId="0" xr:uid="{6F5AF6A8-7BE6-4E66-82D1-8CFDD30B0FE6}">
      <text>
        <r>
          <rPr>
            <b/>
            <sz val="9"/>
            <color indexed="81"/>
            <rFont val="Tahoma"/>
            <family val="2"/>
          </rPr>
          <t>PPA:</t>
        </r>
        <r>
          <rPr>
            <sz val="9"/>
            <color indexed="81"/>
            <rFont val="Tahoma"/>
            <family val="2"/>
          </rPr>
          <t xml:space="preserve">
Philippine Iron Construction and Marine Works</t>
        </r>
      </text>
    </comment>
    <comment ref="O7" authorId="0" shapeId="0" xr:uid="{21CE0B6B-059C-4537-921B-5911559B1C63}">
      <text>
        <r>
          <rPr>
            <b/>
            <sz val="9"/>
            <color indexed="81"/>
            <rFont val="Tahoma"/>
            <family val="2"/>
          </rPr>
          <t>PPA:</t>
        </r>
        <r>
          <rPr>
            <sz val="9"/>
            <color indexed="81"/>
            <rFont val="Tahoma"/>
            <family val="2"/>
          </rPr>
          <t xml:space="preserve">
Pilipinas Kao Inc. /Mindanao Oriental Land Development Corporation</t>
        </r>
      </text>
    </comment>
  </commentList>
</comments>
</file>

<file path=xl/sharedStrings.xml><?xml version="1.0" encoding="utf-8"?>
<sst xmlns="http://schemas.openxmlformats.org/spreadsheetml/2006/main" count="368" uniqueCount="94">
  <si>
    <t>AT BERTH ONLY</t>
  </si>
  <si>
    <t>PARTICULARS</t>
  </si>
  <si>
    <t>A. SHIPPING</t>
  </si>
  <si>
    <t xml:space="preserve">   1. Number of vessels</t>
  </si>
  <si>
    <t xml:space="preserve">         Domestic</t>
  </si>
  <si>
    <t xml:space="preserve">         Foreign</t>
  </si>
  <si>
    <t xml:space="preserve">   4. Deadweight Tonnage</t>
  </si>
  <si>
    <t xml:space="preserve">   5. Length of Vessel (m.)</t>
  </si>
  <si>
    <t xml:space="preserve">   6. Beam of Vessel (m.)</t>
  </si>
  <si>
    <t xml:space="preserve">   7. Draft of Vessel (m.)</t>
  </si>
  <si>
    <t xml:space="preserve">   8. Down/Idle Time  (hrs.)</t>
  </si>
  <si>
    <t xml:space="preserve">   9. Waiting Time  (hrs.)</t>
  </si>
  <si>
    <t xml:space="preserve">  10. Service Time  (hrs.)</t>
  </si>
  <si>
    <t xml:space="preserve">   11. Net Service Time  (hrs.)</t>
  </si>
  <si>
    <t xml:space="preserve">   12. Total Dwell Time in Port (hrs.)</t>
  </si>
  <si>
    <t>B . CARGO AND PASSENGER</t>
  </si>
  <si>
    <t xml:space="preserve">  1. Total Cargo Throughput (m.t.)</t>
  </si>
  <si>
    <t xml:space="preserve">     a. Domestic</t>
  </si>
  <si>
    <t xml:space="preserve">           Inbound</t>
  </si>
  <si>
    <t xml:space="preserve">              Breakbulk</t>
  </si>
  <si>
    <t xml:space="preserve">              Liquid Bulk</t>
  </si>
  <si>
    <t xml:space="preserve">              Dry Bulk</t>
  </si>
  <si>
    <t xml:space="preserve">              Containerized </t>
  </si>
  <si>
    <t xml:space="preserve">              Transit Cargo</t>
  </si>
  <si>
    <t xml:space="preserve">              Transhipment</t>
  </si>
  <si>
    <t xml:space="preserve">           Outbound</t>
  </si>
  <si>
    <t xml:space="preserve">              Containerized Cargo</t>
  </si>
  <si>
    <t xml:space="preserve">              Transhipment </t>
  </si>
  <si>
    <t xml:space="preserve">     b. Foreign</t>
  </si>
  <si>
    <t xml:space="preserve">           Import</t>
  </si>
  <si>
    <t xml:space="preserve">           Export</t>
  </si>
  <si>
    <t xml:space="preserve">              Liquid Bulk </t>
  </si>
  <si>
    <t xml:space="preserve">              Transit Cargo </t>
  </si>
  <si>
    <t xml:space="preserve">  2. Total Passengers</t>
  </si>
  <si>
    <t xml:space="preserve">     Domestic</t>
  </si>
  <si>
    <t xml:space="preserve">              c. Cruise Ships</t>
  </si>
  <si>
    <t xml:space="preserve">     Foreign</t>
  </si>
  <si>
    <t xml:space="preserve">SHIPPING, CARGO &amp; PASSENGER STATISTICS </t>
  </si>
  <si>
    <t>AT ANCHORAGE ONLY</t>
  </si>
  <si>
    <t xml:space="preserve">SUMMARY SHIPPING, CARGO &amp; PASSENGER STATISTICS </t>
  </si>
  <si>
    <t>AT BERTH AND ANCHORAGE</t>
  </si>
  <si>
    <t>A T   B E R T H</t>
  </si>
  <si>
    <t>AT ANCHORAGE</t>
  </si>
  <si>
    <t>TOTAL</t>
  </si>
  <si>
    <t>Base Port</t>
  </si>
  <si>
    <t>Other Govt Ports</t>
  </si>
  <si>
    <t>Private Ports</t>
  </si>
  <si>
    <t>BP</t>
  </si>
  <si>
    <t>OTP</t>
  </si>
  <si>
    <t>OGP</t>
  </si>
  <si>
    <t>PP</t>
  </si>
  <si>
    <t>GRAND TOTAL</t>
  </si>
  <si>
    <t xml:space="preserve"> </t>
  </si>
  <si>
    <t>Disembarked</t>
  </si>
  <si>
    <t>Embarked</t>
  </si>
  <si>
    <t xml:space="preserve">              a. Domestic</t>
  </si>
  <si>
    <t xml:space="preserve">              b. Foreign</t>
  </si>
  <si>
    <t xml:space="preserve">   2. Gross Tonnage</t>
  </si>
  <si>
    <t xml:space="preserve">   3. Net Tonnage</t>
  </si>
  <si>
    <t>Other Terminal Ports</t>
  </si>
  <si>
    <t>2022</t>
  </si>
  <si>
    <t>PMO : Misamis Oriental/Cagayan de Oro</t>
  </si>
  <si>
    <t>Cagayan de Oro</t>
  </si>
  <si>
    <t>Cagayan de Oro RORO</t>
  </si>
  <si>
    <t>Balingoan</t>
  </si>
  <si>
    <t>Balingoan RORO</t>
  </si>
  <si>
    <t>Benoni RORO</t>
  </si>
  <si>
    <t>Opol</t>
  </si>
  <si>
    <t>Balbagon</t>
  </si>
  <si>
    <t>Balbagon RORO</t>
  </si>
  <si>
    <t>Guinsiliban</t>
  </si>
  <si>
    <t>PPA Jasaan</t>
  </si>
  <si>
    <t>PPA Jasaan RORO</t>
  </si>
  <si>
    <t>Maanas</t>
  </si>
  <si>
    <t>Opol Fish Port RORO</t>
  </si>
  <si>
    <t>Tablon</t>
  </si>
  <si>
    <t>APTPC</t>
  </si>
  <si>
    <t>CCPC</t>
  </si>
  <si>
    <t>CDO Oil</t>
  </si>
  <si>
    <t>Del Monte</t>
  </si>
  <si>
    <t>CAGLI</t>
  </si>
  <si>
    <t>Felcor</t>
  </si>
  <si>
    <t>GMC</t>
  </si>
  <si>
    <t>Holcim</t>
  </si>
  <si>
    <t>Minergy</t>
  </si>
  <si>
    <t>PICMW</t>
  </si>
  <si>
    <t>PKI</t>
  </si>
  <si>
    <t>PMI</t>
  </si>
  <si>
    <t>Pryce Gas - Balingasag</t>
  </si>
  <si>
    <t>Pryce Gas - Calangahan</t>
  </si>
  <si>
    <t>Resins</t>
  </si>
  <si>
    <t>SMC</t>
  </si>
  <si>
    <t>Wilmar</t>
  </si>
  <si>
    <t>Petro de Oro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</si>
</sst>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8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70">
    <xf numFmtId="0" fontId="0" fillId="0" borderId="0" xfId="0"/>
    <xf numFmtId="0" fontId="1" fillId="0" borderId="0" xfId="0" quotePrefix="1" applyFont="1" applyAlignment="1">
      <alignment horizontal="left"/>
    </xf>
    <xf numFmtId="0" fontId="2" fillId="0" borderId="0" xfId="0" applyFont="1"/>
    <xf numFmtId="0" fontId="1" fillId="0" borderId="0" xfId="0" applyFont="1"/>
    <xf numFmtId="0" fontId="1" fillId="0" borderId="0" xfId="0" quotePrefix="1" applyFont="1"/>
    <xf numFmtId="0" fontId="3" fillId="0" borderId="1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2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5" xfId="0" applyFont="1" applyBorder="1" applyProtection="1">
      <protection locked="0"/>
    </xf>
    <xf numFmtId="0" fontId="3" fillId="0" borderId="6" xfId="0" applyFont="1" applyBorder="1" applyAlignment="1" applyProtection="1">
      <alignment horizontal="left"/>
      <protection locked="0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8" xfId="0" applyFont="1" applyBorder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2" xfId="0" applyFont="1" applyBorder="1" applyProtection="1"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2" xfId="0" applyFont="1" applyBorder="1" applyProtection="1">
      <protection locked="0"/>
    </xf>
    <xf numFmtId="0" fontId="6" fillId="0" borderId="1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2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4" xfId="0" applyFont="1" applyBorder="1" applyProtection="1">
      <protection locked="0"/>
    </xf>
    <xf numFmtId="3" fontId="2" fillId="0" borderId="0" xfId="0" applyNumberFormat="1" applyFont="1"/>
    <xf numFmtId="3" fontId="2" fillId="0" borderId="9" xfId="0" applyNumberFormat="1" applyFont="1" applyBorder="1"/>
    <xf numFmtId="3" fontId="2" fillId="0" borderId="12" xfId="0" applyNumberFormat="1" applyFont="1" applyBorder="1"/>
    <xf numFmtId="3" fontId="2" fillId="0" borderId="11" xfId="0" applyNumberFormat="1" applyFont="1" applyBorder="1"/>
    <xf numFmtId="3" fontId="2" fillId="2" borderId="9" xfId="0" applyNumberFormat="1" applyFont="1" applyFill="1" applyBorder="1" applyAlignment="1">
      <alignment horizontal="center" vertical="center"/>
    </xf>
    <xf numFmtId="3" fontId="2" fillId="3" borderId="9" xfId="0" applyNumberFormat="1" applyFont="1" applyFill="1" applyBorder="1" applyAlignment="1">
      <alignment horizontal="center" vertical="center"/>
    </xf>
    <xf numFmtId="3" fontId="2" fillId="4" borderId="9" xfId="0" applyNumberFormat="1" applyFont="1" applyFill="1" applyBorder="1" applyAlignment="1">
      <alignment horizontal="center" vertical="center"/>
    </xf>
    <xf numFmtId="3" fontId="2" fillId="5" borderId="9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3" fontId="2" fillId="2" borderId="11" xfId="0" applyNumberFormat="1" applyFont="1" applyFill="1" applyBorder="1" applyAlignment="1">
      <alignment horizontal="center" vertical="center"/>
    </xf>
    <xf numFmtId="3" fontId="2" fillId="3" borderId="11" xfId="0" applyNumberFormat="1" applyFont="1" applyFill="1" applyBorder="1" applyAlignment="1">
      <alignment horizontal="center" vertical="center"/>
    </xf>
    <xf numFmtId="3" fontId="2" fillId="4" borderId="11" xfId="0" applyNumberFormat="1" applyFont="1" applyFill="1" applyBorder="1" applyAlignment="1">
      <alignment horizontal="center" vertical="center"/>
    </xf>
    <xf numFmtId="3" fontId="2" fillId="5" borderId="11" xfId="0" applyNumberFormat="1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4" fontId="4" fillId="2" borderId="10" xfId="0" applyNumberFormat="1" applyFont="1" applyFill="1" applyBorder="1" applyAlignment="1">
      <alignment horizontal="center"/>
    </xf>
    <xf numFmtId="4" fontId="4" fillId="3" borderId="10" xfId="0" applyNumberFormat="1" applyFont="1" applyFill="1" applyBorder="1" applyAlignment="1">
      <alignment horizontal="center"/>
    </xf>
    <xf numFmtId="4" fontId="4" fillId="4" borderId="10" xfId="0" applyNumberFormat="1" applyFont="1" applyFill="1" applyBorder="1" applyAlignment="1">
      <alignment horizontal="center"/>
    </xf>
    <xf numFmtId="4" fontId="4" fillId="5" borderId="10" xfId="0" applyNumberFormat="1" applyFont="1" applyFill="1" applyBorder="1" applyAlignment="1">
      <alignment horizontal="center"/>
    </xf>
    <xf numFmtId="3" fontId="3" fillId="2" borderId="9" xfId="0" applyNumberFormat="1" applyFont="1" applyFill="1" applyBorder="1" applyAlignment="1">
      <alignment horizontal="center" vertical="center"/>
    </xf>
    <xf numFmtId="3" fontId="3" fillId="2" borderId="11" xfId="0" applyNumberFormat="1" applyFont="1" applyFill="1" applyBorder="1" applyAlignment="1">
      <alignment horizontal="center" vertical="center"/>
    </xf>
    <xf numFmtId="3" fontId="3" fillId="3" borderId="9" xfId="0" applyNumberFormat="1" applyFont="1" applyFill="1" applyBorder="1" applyAlignment="1">
      <alignment horizontal="center" vertical="center"/>
    </xf>
    <xf numFmtId="3" fontId="3" fillId="3" borderId="11" xfId="0" applyNumberFormat="1" applyFont="1" applyFill="1" applyBorder="1" applyAlignment="1">
      <alignment horizontal="center" vertical="center"/>
    </xf>
    <xf numFmtId="3" fontId="3" fillId="4" borderId="9" xfId="0" applyNumberFormat="1" applyFont="1" applyFill="1" applyBorder="1" applyAlignment="1">
      <alignment horizontal="center" vertical="center"/>
    </xf>
    <xf numFmtId="3" fontId="3" fillId="4" borderId="11" xfId="0" applyNumberFormat="1" applyFont="1" applyFill="1" applyBorder="1" applyAlignment="1">
      <alignment horizontal="center" vertical="center"/>
    </xf>
    <xf numFmtId="3" fontId="3" fillId="5" borderId="9" xfId="0" applyNumberFormat="1" applyFont="1" applyFill="1" applyBorder="1" applyAlignment="1">
      <alignment horizontal="center" vertical="center"/>
    </xf>
    <xf numFmtId="3" fontId="3" fillId="5" borderId="1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4" fontId="9" fillId="0" borderId="0" xfId="0" applyNumberFormat="1" applyFont="1"/>
    <xf numFmtId="4" fontId="8" fillId="0" borderId="0" xfId="0" applyNumberFormat="1" applyFont="1"/>
    <xf numFmtId="3" fontId="4" fillId="5" borderId="11" xfId="0" applyNumberFormat="1" applyFont="1" applyFill="1" applyBorder="1" applyAlignment="1">
      <alignment horizontal="center" vertical="center"/>
    </xf>
    <xf numFmtId="0" fontId="3" fillId="0" borderId="10" xfId="0" applyFont="1" applyBorder="1" applyAlignment="1" applyProtection="1">
      <alignment horizontal="center" vertical="center"/>
      <protection locked="0"/>
    </xf>
    <xf numFmtId="4" fontId="4" fillId="6" borderId="13" xfId="0" applyNumberFormat="1" applyFont="1" applyFill="1" applyBorder="1" applyAlignment="1">
      <alignment horizontal="center"/>
    </xf>
    <xf numFmtId="4" fontId="4" fillId="6" borderId="14" xfId="0" applyNumberFormat="1" applyFont="1" applyFill="1" applyBorder="1" applyAlignment="1">
      <alignment horizontal="center"/>
    </xf>
    <xf numFmtId="4" fontId="4" fillId="6" borderId="15" xfId="0" applyNumberFormat="1" applyFont="1" applyFill="1" applyBorder="1" applyAlignment="1">
      <alignment horizontal="center"/>
    </xf>
    <xf numFmtId="4" fontId="4" fillId="7" borderId="10" xfId="0" applyNumberFormat="1" applyFont="1" applyFill="1" applyBorder="1" applyAlignment="1">
      <alignment horizontal="center"/>
    </xf>
    <xf numFmtId="3" fontId="4" fillId="0" borderId="10" xfId="0" applyNumberFormat="1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 wrapText="1"/>
    </xf>
    <xf numFmtId="3" fontId="2" fillId="0" borderId="11" xfId="0" applyNumberFormat="1" applyFont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</cellXfs>
  <cellStyles count="2">
    <cellStyle name="Normal" xfId="0" builtinId="0"/>
    <cellStyle name="Normal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R108"/>
  <sheetViews>
    <sheetView tabSelected="1" workbookViewId="0">
      <pane xSplit="3" ySplit="7" topLeftCell="D8" activePane="bottomRight" state="frozen"/>
      <selection activeCell="G121" sqref="G121"/>
      <selection pane="topRight" activeCell="G121" sqref="G121"/>
      <selection pane="bottomLeft" activeCell="G121" sqref="G121"/>
      <selection pane="bottomRight" activeCell="E14" sqref="E14"/>
    </sheetView>
  </sheetViews>
  <sheetFormatPr defaultColWidth="9.140625" defaultRowHeight="15" x14ac:dyDescent="0.2"/>
  <cols>
    <col min="1" max="1" width="2.28515625" style="2" customWidth="1"/>
    <col min="2" max="2" width="4.42578125" style="2" customWidth="1"/>
    <col min="3" max="3" width="45.42578125" style="2" customWidth="1"/>
    <col min="4" max="4" width="12.7109375" style="27" bestFit="1" customWidth="1"/>
    <col min="5" max="5" width="21.5703125" style="27" bestFit="1" customWidth="1"/>
    <col min="6" max="6" width="18" style="27" bestFit="1" customWidth="1"/>
    <col min="7" max="7" width="14.28515625" style="27" bestFit="1" customWidth="1"/>
    <col min="8" max="8" width="13.7109375" style="27" bestFit="1" customWidth="1"/>
    <col min="9" max="9" width="21.5703125" style="27" bestFit="1" customWidth="1"/>
    <col min="10" max="10" width="18" style="27" customWidth="1"/>
    <col min="11" max="11" width="14.28515625" style="27" customWidth="1"/>
    <col min="12" max="12" width="12.7109375" style="27" bestFit="1" customWidth="1"/>
    <col min="13" max="13" width="9.5703125" style="2" bestFit="1" customWidth="1"/>
    <col min="14" max="14" width="13.140625" style="2" bestFit="1" customWidth="1"/>
    <col min="15" max="15" width="11.28515625" style="2" bestFit="1" customWidth="1"/>
    <col min="16" max="16" width="10.140625" style="2" bestFit="1" customWidth="1"/>
    <col min="17" max="18" width="13.140625" style="2" bestFit="1" customWidth="1"/>
    <col min="19" max="16384" width="9.140625" style="2"/>
  </cols>
  <sheetData>
    <row r="1" spans="1:18" ht="15.75" x14ac:dyDescent="0.25">
      <c r="A1" s="1" t="s">
        <v>39</v>
      </c>
    </row>
    <row r="2" spans="1:18" ht="15.75" x14ac:dyDescent="0.25">
      <c r="A2" s="1" t="s">
        <v>61</v>
      </c>
    </row>
    <row r="3" spans="1:18" ht="15.75" x14ac:dyDescent="0.25">
      <c r="A3" s="3" t="s">
        <v>40</v>
      </c>
    </row>
    <row r="4" spans="1:18" ht="15.75" x14ac:dyDescent="0.25">
      <c r="A4" s="4" t="s">
        <v>60</v>
      </c>
    </row>
    <row r="6" spans="1:18" x14ac:dyDescent="0.2">
      <c r="A6" s="60" t="s">
        <v>1</v>
      </c>
      <c r="B6" s="60"/>
      <c r="C6" s="60"/>
      <c r="D6" s="61" t="s">
        <v>41</v>
      </c>
      <c r="E6" s="62"/>
      <c r="F6" s="62"/>
      <c r="G6" s="63"/>
      <c r="H6" s="64" t="s">
        <v>42</v>
      </c>
      <c r="I6" s="64"/>
      <c r="J6" s="64"/>
      <c r="K6" s="64"/>
      <c r="L6" s="65" t="s">
        <v>43</v>
      </c>
    </row>
    <row r="7" spans="1:18" x14ac:dyDescent="0.2">
      <c r="A7" s="60"/>
      <c r="B7" s="60"/>
      <c r="C7" s="60"/>
      <c r="D7" s="43" t="s">
        <v>44</v>
      </c>
      <c r="E7" s="44" t="s">
        <v>59</v>
      </c>
      <c r="F7" s="45" t="s">
        <v>45</v>
      </c>
      <c r="G7" s="46" t="s">
        <v>46</v>
      </c>
      <c r="H7" s="43" t="s">
        <v>44</v>
      </c>
      <c r="I7" s="44" t="s">
        <v>59</v>
      </c>
      <c r="J7" s="45" t="s">
        <v>45</v>
      </c>
      <c r="K7" s="46" t="s">
        <v>46</v>
      </c>
      <c r="L7" s="65"/>
      <c r="N7" s="55"/>
      <c r="O7" s="55"/>
      <c r="P7" s="55"/>
      <c r="Q7" s="55"/>
      <c r="R7" s="55"/>
    </row>
    <row r="8" spans="1:18" ht="15.75" x14ac:dyDescent="0.25">
      <c r="A8" s="5" t="s">
        <v>2</v>
      </c>
      <c r="B8" s="6"/>
      <c r="C8" s="7"/>
      <c r="D8" s="28"/>
      <c r="E8" s="28"/>
      <c r="F8" s="28"/>
      <c r="G8" s="28"/>
      <c r="H8" s="28"/>
      <c r="I8" s="28"/>
      <c r="J8" s="28"/>
      <c r="K8" s="28"/>
      <c r="L8" s="28"/>
    </row>
    <row r="9" spans="1:18" x14ac:dyDescent="0.2">
      <c r="A9" s="8"/>
      <c r="B9" s="9"/>
      <c r="C9" s="7"/>
      <c r="D9" s="29"/>
      <c r="E9" s="29"/>
      <c r="F9" s="29"/>
      <c r="G9" s="29"/>
      <c r="H9" s="29"/>
      <c r="I9" s="29"/>
      <c r="J9" s="29"/>
      <c r="K9" s="29"/>
      <c r="L9" s="29"/>
    </row>
    <row r="10" spans="1:18" x14ac:dyDescent="0.2">
      <c r="A10" s="10" t="s">
        <v>3</v>
      </c>
      <c r="B10" s="6"/>
      <c r="C10" s="7"/>
      <c r="D10" s="29">
        <f>'MOC-berth'!AO10</f>
        <v>2109</v>
      </c>
      <c r="E10" s="29">
        <f>'MOC-berth'!AP10</f>
        <v>7127</v>
      </c>
      <c r="F10" s="29">
        <f>'MOC-berth'!AQ10</f>
        <v>384</v>
      </c>
      <c r="G10" s="29">
        <f>'MOC-berth'!AR10</f>
        <v>1133</v>
      </c>
      <c r="H10" s="29">
        <f>'MOC-ancho'!T10</f>
        <v>27</v>
      </c>
      <c r="I10" s="29">
        <f>'MOC-ancho'!U10</f>
        <v>1</v>
      </c>
      <c r="J10" s="29">
        <f>'MOC-ancho'!V10</f>
        <v>14</v>
      </c>
      <c r="K10" s="29">
        <f>'MOC-ancho'!W10</f>
        <v>55</v>
      </c>
      <c r="L10" s="29">
        <f t="shared" ref="L10" si="0">+L11+L12</f>
        <v>10850</v>
      </c>
    </row>
    <row r="11" spans="1:18" x14ac:dyDescent="0.2">
      <c r="A11" s="10" t="s">
        <v>4</v>
      </c>
      <c r="B11" s="6"/>
      <c r="C11" s="7"/>
      <c r="D11" s="29">
        <f>'MOC-berth'!AO11</f>
        <v>1949</v>
      </c>
      <c r="E11" s="29">
        <f>'MOC-berth'!AP11</f>
        <v>7115</v>
      </c>
      <c r="F11" s="29">
        <f>'MOC-berth'!AQ11</f>
        <v>384</v>
      </c>
      <c r="G11" s="29">
        <f>'MOC-berth'!AR11</f>
        <v>951</v>
      </c>
      <c r="H11" s="29">
        <f>'MOC-ancho'!T11</f>
        <v>12</v>
      </c>
      <c r="I11" s="29">
        <f>'MOC-ancho'!U11</f>
        <v>1</v>
      </c>
      <c r="J11" s="29">
        <f>'MOC-ancho'!V11</f>
        <v>4</v>
      </c>
      <c r="K11" s="29">
        <f>'MOC-ancho'!W11</f>
        <v>45</v>
      </c>
      <c r="L11" s="29">
        <f>SUM(D11:K11)</f>
        <v>10461</v>
      </c>
    </row>
    <row r="12" spans="1:18" x14ac:dyDescent="0.2">
      <c r="A12" s="10" t="s">
        <v>5</v>
      </c>
      <c r="B12" s="6"/>
      <c r="C12" s="7"/>
      <c r="D12" s="29">
        <f>'MOC-berth'!AO12</f>
        <v>160</v>
      </c>
      <c r="E12" s="29">
        <f>'MOC-berth'!AP12</f>
        <v>12</v>
      </c>
      <c r="F12" s="29">
        <f>'MOC-berth'!AQ12</f>
        <v>0</v>
      </c>
      <c r="G12" s="29">
        <f>'MOC-berth'!AR12</f>
        <v>182</v>
      </c>
      <c r="H12" s="29">
        <f>'MOC-ancho'!T12</f>
        <v>15</v>
      </c>
      <c r="I12" s="29">
        <f>'MOC-ancho'!U12</f>
        <v>0</v>
      </c>
      <c r="J12" s="29">
        <f>'MOC-ancho'!V12</f>
        <v>10</v>
      </c>
      <c r="K12" s="29">
        <f>'MOC-ancho'!W12</f>
        <v>10</v>
      </c>
      <c r="L12" s="29">
        <f>SUM(D12:K12)</f>
        <v>389</v>
      </c>
    </row>
    <row r="13" spans="1:18" x14ac:dyDescent="0.2">
      <c r="A13" s="8"/>
      <c r="B13" s="9"/>
      <c r="C13" s="7"/>
      <c r="D13" s="29"/>
      <c r="E13" s="29"/>
      <c r="F13" s="29"/>
      <c r="G13" s="29"/>
      <c r="H13" s="29"/>
      <c r="I13" s="29"/>
      <c r="J13" s="29"/>
      <c r="K13" s="29"/>
      <c r="L13" s="29"/>
    </row>
    <row r="14" spans="1:18" x14ac:dyDescent="0.2">
      <c r="A14" s="10" t="s">
        <v>57</v>
      </c>
      <c r="B14" s="6"/>
      <c r="C14" s="7"/>
      <c r="D14" s="29">
        <f>'MOC-berth'!AO14</f>
        <v>13542589.879999999</v>
      </c>
      <c r="E14" s="29">
        <f>'MOC-berth'!AP14</f>
        <v>2043193.8500000008</v>
      </c>
      <c r="F14" s="29">
        <f>'MOC-berth'!AQ14</f>
        <v>153741.21000000002</v>
      </c>
      <c r="G14" s="29">
        <f>'MOC-berth'!AR14</f>
        <v>3056685.65</v>
      </c>
      <c r="H14" s="29">
        <f>'MOC-ancho'!T14</f>
        <v>129633.61</v>
      </c>
      <c r="I14" s="29">
        <f>'MOC-ancho'!U14</f>
        <v>479.17</v>
      </c>
      <c r="J14" s="29">
        <f>'MOC-ancho'!V14</f>
        <v>26408.32</v>
      </c>
      <c r="K14" s="29">
        <f>'MOC-ancho'!W14</f>
        <v>379474.41000000003</v>
      </c>
      <c r="L14" s="29">
        <f t="shared" ref="L14" si="1">+L15+L16</f>
        <v>19332206.100000001</v>
      </c>
    </row>
    <row r="15" spans="1:18" x14ac:dyDescent="0.2">
      <c r="A15" s="10" t="s">
        <v>4</v>
      </c>
      <c r="B15" s="6"/>
      <c r="C15" s="7"/>
      <c r="D15" s="29">
        <f>'MOC-berth'!AO15</f>
        <v>11908207.889999999</v>
      </c>
      <c r="E15" s="29">
        <f>'MOC-berth'!AP15</f>
        <v>2013721.8500000008</v>
      </c>
      <c r="F15" s="29">
        <f>'MOC-berth'!AQ15</f>
        <v>153741.21000000002</v>
      </c>
      <c r="G15" s="29">
        <f>'MOC-berth'!AR15</f>
        <v>1141911.6499999999</v>
      </c>
      <c r="H15" s="29">
        <f>'MOC-ancho'!T15</f>
        <v>18206.61</v>
      </c>
      <c r="I15" s="29">
        <f>'MOC-ancho'!U15</f>
        <v>479.17</v>
      </c>
      <c r="J15" s="29">
        <f>'MOC-ancho'!V15</f>
        <v>2597.3200000000002</v>
      </c>
      <c r="K15" s="29">
        <f>'MOC-ancho'!W15</f>
        <v>89049.41</v>
      </c>
      <c r="L15" s="29">
        <f>SUM(D15:K15)</f>
        <v>15327915.110000001</v>
      </c>
    </row>
    <row r="16" spans="1:18" x14ac:dyDescent="0.2">
      <c r="A16" s="10" t="s">
        <v>5</v>
      </c>
      <c r="B16" s="6"/>
      <c r="C16" s="7"/>
      <c r="D16" s="29">
        <f>'MOC-berth'!AO16</f>
        <v>1634381.9900000002</v>
      </c>
      <c r="E16" s="29">
        <f>'MOC-berth'!AP16</f>
        <v>29472</v>
      </c>
      <c r="F16" s="29">
        <f>'MOC-berth'!AQ16</f>
        <v>0</v>
      </c>
      <c r="G16" s="29">
        <f>'MOC-berth'!AR16</f>
        <v>1914774</v>
      </c>
      <c r="H16" s="29">
        <f>'MOC-ancho'!T16</f>
        <v>111427</v>
      </c>
      <c r="I16" s="29">
        <f>'MOC-ancho'!U16</f>
        <v>0</v>
      </c>
      <c r="J16" s="29">
        <f>'MOC-ancho'!V16</f>
        <v>23811</v>
      </c>
      <c r="K16" s="29">
        <f>'MOC-ancho'!W16</f>
        <v>290425</v>
      </c>
      <c r="L16" s="29">
        <f>SUM(D16:K16)</f>
        <v>4004290.99</v>
      </c>
    </row>
    <row r="17" spans="1:12" x14ac:dyDescent="0.2">
      <c r="A17" s="9"/>
      <c r="B17" s="6"/>
      <c r="C17" s="7"/>
      <c r="D17" s="29"/>
      <c r="E17" s="29"/>
      <c r="F17" s="29"/>
      <c r="G17" s="29"/>
      <c r="H17" s="29"/>
      <c r="I17" s="29"/>
      <c r="J17" s="29"/>
      <c r="K17" s="29"/>
      <c r="L17" s="29"/>
    </row>
    <row r="18" spans="1:12" x14ac:dyDescent="0.2">
      <c r="A18" s="10" t="s">
        <v>58</v>
      </c>
      <c r="B18" s="6"/>
      <c r="C18" s="7"/>
      <c r="D18" s="29">
        <f>'MOC-berth'!AO18</f>
        <v>6102203.6099999994</v>
      </c>
      <c r="E18" s="29">
        <f>'MOC-berth'!AP18</f>
        <v>864090.12</v>
      </c>
      <c r="F18" s="29">
        <f>'MOC-berth'!AQ18</f>
        <v>84624.520000000019</v>
      </c>
      <c r="G18" s="29">
        <f>'MOC-berth'!AR18</f>
        <v>1545136.57</v>
      </c>
      <c r="H18" s="29">
        <f>'MOC-ancho'!T18</f>
        <v>67954.11</v>
      </c>
      <c r="I18" s="29">
        <f>'MOC-ancho'!U18</f>
        <v>345.52</v>
      </c>
      <c r="J18" s="29">
        <f>'MOC-ancho'!V18</f>
        <v>11735.779999999999</v>
      </c>
      <c r="K18" s="29">
        <f>'MOC-ancho'!W18</f>
        <v>172939.32</v>
      </c>
      <c r="L18" s="29">
        <f t="shared" ref="L18" si="2">+L19+L20</f>
        <v>8849029.5500000007</v>
      </c>
    </row>
    <row r="19" spans="1:12" x14ac:dyDescent="0.2">
      <c r="A19" s="10" t="s">
        <v>4</v>
      </c>
      <c r="B19" s="6"/>
      <c r="C19" s="7"/>
      <c r="D19" s="29">
        <f>'MOC-berth'!AO19</f>
        <v>5272408.0399999991</v>
      </c>
      <c r="E19" s="29">
        <f>'MOC-berth'!AP19</f>
        <v>846254.12</v>
      </c>
      <c r="F19" s="29">
        <f>'MOC-berth'!AQ19</f>
        <v>84624.520000000019</v>
      </c>
      <c r="G19" s="29">
        <f>'MOC-berth'!AR19</f>
        <v>611033</v>
      </c>
      <c r="H19" s="29">
        <f>'MOC-ancho'!T19</f>
        <v>7462.11</v>
      </c>
      <c r="I19" s="29">
        <f>'MOC-ancho'!U19</f>
        <v>345.52</v>
      </c>
      <c r="J19" s="29">
        <f>'MOC-ancho'!V19</f>
        <v>2267.7799999999997</v>
      </c>
      <c r="K19" s="29">
        <f>'MOC-ancho'!W19</f>
        <v>42723.32</v>
      </c>
      <c r="L19" s="29">
        <f>SUM(D19:K19)</f>
        <v>6867118.4100000001</v>
      </c>
    </row>
    <row r="20" spans="1:12" x14ac:dyDescent="0.2">
      <c r="A20" s="10" t="s">
        <v>5</v>
      </c>
      <c r="B20" s="6"/>
      <c r="C20" s="7"/>
      <c r="D20" s="29">
        <f>'MOC-berth'!AO20</f>
        <v>829795.57</v>
      </c>
      <c r="E20" s="29">
        <f>'MOC-berth'!AP20</f>
        <v>17836</v>
      </c>
      <c r="F20" s="29">
        <f>'MOC-berth'!AQ20</f>
        <v>0</v>
      </c>
      <c r="G20" s="29">
        <f>'MOC-berth'!AR20</f>
        <v>934103.57000000007</v>
      </c>
      <c r="H20" s="29">
        <f>'MOC-ancho'!T20</f>
        <v>60492</v>
      </c>
      <c r="I20" s="29">
        <f>'MOC-ancho'!U20</f>
        <v>0</v>
      </c>
      <c r="J20" s="29">
        <f>'MOC-ancho'!V20</f>
        <v>9468</v>
      </c>
      <c r="K20" s="29">
        <f>'MOC-ancho'!W20</f>
        <v>130216</v>
      </c>
      <c r="L20" s="29">
        <f>SUM(D20:K20)</f>
        <v>1981911.1400000001</v>
      </c>
    </row>
    <row r="21" spans="1:12" x14ac:dyDescent="0.2">
      <c r="A21" s="8"/>
      <c r="B21" s="9"/>
      <c r="C21" s="7"/>
      <c r="D21" s="29"/>
      <c r="E21" s="29"/>
      <c r="F21" s="29"/>
      <c r="G21" s="29"/>
      <c r="H21" s="29"/>
      <c r="I21" s="29"/>
      <c r="J21" s="29"/>
      <c r="K21" s="29"/>
      <c r="L21" s="29"/>
    </row>
    <row r="22" spans="1:12" x14ac:dyDescent="0.2">
      <c r="A22" s="10" t="s">
        <v>6</v>
      </c>
      <c r="B22" s="6"/>
      <c r="C22" s="7"/>
      <c r="D22" s="29">
        <f>'MOC-berth'!AO22</f>
        <v>10710615.377</v>
      </c>
      <c r="E22" s="29">
        <f>'MOC-berth'!AP22</f>
        <v>2743403.5350000025</v>
      </c>
      <c r="F22" s="29">
        <f>'MOC-berth'!AQ22</f>
        <v>257737.92</v>
      </c>
      <c r="G22" s="29">
        <f>'MOC-berth'!AR22</f>
        <v>5112257.0795</v>
      </c>
      <c r="H22" s="29">
        <f>'MOC-ancho'!T22</f>
        <v>200300.34</v>
      </c>
      <c r="I22" s="29">
        <f>'MOC-ancho'!U22</f>
        <v>200</v>
      </c>
      <c r="J22" s="29">
        <f>'MOC-ancho'!V22</f>
        <v>42681.197999999997</v>
      </c>
      <c r="K22" s="29">
        <f>'MOC-ancho'!W22</f>
        <v>608582.25</v>
      </c>
      <c r="L22" s="29">
        <f t="shared" ref="L22" si="3">+L23+L24</f>
        <v>19675777.699500002</v>
      </c>
    </row>
    <row r="23" spans="1:12" x14ac:dyDescent="0.2">
      <c r="A23" s="10" t="s">
        <v>4</v>
      </c>
      <c r="B23" s="6"/>
      <c r="C23" s="7"/>
      <c r="D23" s="29">
        <f>'MOC-berth'!AO23</f>
        <v>8081752.7370000007</v>
      </c>
      <c r="E23" s="29">
        <f>'MOC-berth'!AP23</f>
        <v>2693808.7250000024</v>
      </c>
      <c r="F23" s="29">
        <f>'MOC-berth'!AQ23</f>
        <v>257737.92</v>
      </c>
      <c r="G23" s="29">
        <f>'MOC-berth'!AR23</f>
        <v>1762816.4054999996</v>
      </c>
      <c r="H23" s="29">
        <f>'MOC-ancho'!T23</f>
        <v>18246.84</v>
      </c>
      <c r="I23" s="29">
        <f>'MOC-ancho'!U23</f>
        <v>200</v>
      </c>
      <c r="J23" s="29">
        <f>'MOC-ancho'!V23</f>
        <v>4285.5779999999995</v>
      </c>
      <c r="K23" s="29">
        <f>'MOC-ancho'!W23</f>
        <v>134356.25</v>
      </c>
      <c r="L23" s="29">
        <f>SUM(D23:K23)</f>
        <v>12953204.455500003</v>
      </c>
    </row>
    <row r="24" spans="1:12" x14ac:dyDescent="0.2">
      <c r="A24" s="10" t="s">
        <v>5</v>
      </c>
      <c r="B24" s="6"/>
      <c r="C24" s="7"/>
      <c r="D24" s="29">
        <f>'MOC-berth'!AO24</f>
        <v>2628862.6399999997</v>
      </c>
      <c r="E24" s="29">
        <f>'MOC-berth'!AP24</f>
        <v>49594.810000000005</v>
      </c>
      <c r="F24" s="29">
        <f>'MOC-berth'!AQ24</f>
        <v>0</v>
      </c>
      <c r="G24" s="29">
        <f>'MOC-berth'!AR24</f>
        <v>3349440.6740000001</v>
      </c>
      <c r="H24" s="29">
        <f>'MOC-ancho'!T24</f>
        <v>182053.5</v>
      </c>
      <c r="I24" s="29">
        <f>'MOC-ancho'!U24</f>
        <v>0</v>
      </c>
      <c r="J24" s="29">
        <f>'MOC-ancho'!V24</f>
        <v>38395.619999999995</v>
      </c>
      <c r="K24" s="29">
        <f>'MOC-ancho'!W24</f>
        <v>474226</v>
      </c>
      <c r="L24" s="29">
        <f>SUM(D24:K24)</f>
        <v>6722573.2439999999</v>
      </c>
    </row>
    <row r="25" spans="1:12" x14ac:dyDescent="0.2">
      <c r="A25" s="8"/>
      <c r="B25" s="9"/>
      <c r="C25" s="7"/>
      <c r="D25" s="29"/>
      <c r="E25" s="29"/>
      <c r="F25" s="29"/>
      <c r="G25" s="29"/>
      <c r="H25" s="29"/>
      <c r="I25" s="29"/>
      <c r="J25" s="29"/>
      <c r="K25" s="29"/>
      <c r="L25" s="29"/>
    </row>
    <row r="26" spans="1:12" x14ac:dyDescent="0.2">
      <c r="A26" s="10" t="s">
        <v>7</v>
      </c>
      <c r="B26" s="6"/>
      <c r="C26" s="7"/>
      <c r="D26" s="29">
        <f>'MOC-berth'!AO26</f>
        <v>211625.94799999997</v>
      </c>
      <c r="E26" s="29">
        <f>'MOC-berth'!AP26</f>
        <v>248093.92999999996</v>
      </c>
      <c r="F26" s="29">
        <f>'MOC-berth'!AQ26</f>
        <v>16573.990000000005</v>
      </c>
      <c r="G26" s="29">
        <f>'MOC-berth'!AR26</f>
        <v>88895.33</v>
      </c>
      <c r="H26" s="29">
        <f>'MOC-ancho'!T26</f>
        <v>2384.6099999999997</v>
      </c>
      <c r="I26" s="29">
        <f>'MOC-ancho'!U26</f>
        <v>43.7</v>
      </c>
      <c r="J26" s="29">
        <f>'MOC-ancho'!V26</f>
        <v>1123.2400000000002</v>
      </c>
      <c r="K26" s="29">
        <f>'MOC-ancho'!W26</f>
        <v>5373.41</v>
      </c>
      <c r="L26" s="29">
        <f t="shared" ref="L26" si="4">+L27+L28</f>
        <v>574114.15799999994</v>
      </c>
    </row>
    <row r="27" spans="1:12" x14ac:dyDescent="0.2">
      <c r="A27" s="10" t="s">
        <v>4</v>
      </c>
      <c r="B27" s="6"/>
      <c r="C27" s="7"/>
      <c r="D27" s="29">
        <f>'MOC-berth'!AO27</f>
        <v>192691.55</v>
      </c>
      <c r="E27" s="29">
        <f>'MOC-berth'!AP27</f>
        <v>247017.39999999997</v>
      </c>
      <c r="F27" s="29">
        <f>'MOC-berth'!AQ27</f>
        <v>16573.990000000005</v>
      </c>
      <c r="G27" s="29">
        <f>'MOC-berth'!AR27</f>
        <v>65023.55</v>
      </c>
      <c r="H27" s="29">
        <f>'MOC-ancho'!T27</f>
        <v>740.77</v>
      </c>
      <c r="I27" s="29">
        <f>'MOC-ancho'!U27</f>
        <v>43.7</v>
      </c>
      <c r="J27" s="29">
        <f>'MOC-ancho'!V27</f>
        <v>202.24</v>
      </c>
      <c r="K27" s="29">
        <f>'MOC-ancho'!W27</f>
        <v>3576.76</v>
      </c>
      <c r="L27" s="29">
        <f>SUM(D27:K27)</f>
        <v>525869.96</v>
      </c>
    </row>
    <row r="28" spans="1:12" x14ac:dyDescent="0.2">
      <c r="A28" s="10" t="s">
        <v>5</v>
      </c>
      <c r="B28" s="6"/>
      <c r="C28" s="7"/>
      <c r="D28" s="29">
        <f>'MOC-berth'!AO28</f>
        <v>18934.398000000001</v>
      </c>
      <c r="E28" s="29">
        <f>'MOC-berth'!AP28</f>
        <v>1076.53</v>
      </c>
      <c r="F28" s="29">
        <f>'MOC-berth'!AQ28</f>
        <v>0</v>
      </c>
      <c r="G28" s="29">
        <f>'MOC-berth'!AR28</f>
        <v>23871.78</v>
      </c>
      <c r="H28" s="29">
        <f>'MOC-ancho'!T28</f>
        <v>1643.84</v>
      </c>
      <c r="I28" s="29">
        <f>'MOC-ancho'!U28</f>
        <v>0</v>
      </c>
      <c r="J28" s="29">
        <f>'MOC-ancho'!V28</f>
        <v>921.00000000000011</v>
      </c>
      <c r="K28" s="29">
        <f>'MOC-ancho'!W28</f>
        <v>1796.6499999999999</v>
      </c>
      <c r="L28" s="29">
        <f>SUM(D28:K28)</f>
        <v>48244.197999999997</v>
      </c>
    </row>
    <row r="29" spans="1:12" x14ac:dyDescent="0.2">
      <c r="A29" s="8"/>
      <c r="B29" s="9"/>
      <c r="C29" s="7"/>
      <c r="D29" s="29"/>
      <c r="E29" s="29"/>
      <c r="F29" s="29"/>
      <c r="G29" s="29"/>
      <c r="H29" s="29"/>
      <c r="I29" s="29"/>
      <c r="J29" s="29"/>
      <c r="K29" s="29"/>
      <c r="L29" s="29"/>
    </row>
    <row r="30" spans="1:12" x14ac:dyDescent="0.2">
      <c r="A30" s="10" t="s">
        <v>8</v>
      </c>
      <c r="B30" s="6"/>
      <c r="C30" s="7"/>
      <c r="D30" s="29">
        <f>'MOC-berth'!AO30</f>
        <v>36759.909999999982</v>
      </c>
      <c r="E30" s="29">
        <f>'MOC-berth'!AP30</f>
        <v>61006.169999999984</v>
      </c>
      <c r="F30" s="29">
        <f>'MOC-berth'!AQ30</f>
        <v>4096.57</v>
      </c>
      <c r="G30" s="29">
        <f>'MOC-berth'!AR30</f>
        <v>15694.241999999998</v>
      </c>
      <c r="H30" s="29">
        <f>'MOC-ancho'!T30</f>
        <v>411.76</v>
      </c>
      <c r="I30" s="29">
        <f>'MOC-ancho'!U30</f>
        <v>10.5</v>
      </c>
      <c r="J30" s="29">
        <f>'MOC-ancho'!V30</f>
        <v>194.2</v>
      </c>
      <c r="K30" s="29">
        <f>'MOC-ancho'!W30</f>
        <v>964.50999999999988</v>
      </c>
      <c r="L30" s="29">
        <f t="shared" ref="L30" si="5">+L31+L32</f>
        <v>119137.86199999996</v>
      </c>
    </row>
    <row r="31" spans="1:12" x14ac:dyDescent="0.2">
      <c r="A31" s="10" t="s">
        <v>4</v>
      </c>
      <c r="B31" s="6"/>
      <c r="C31" s="7"/>
      <c r="D31" s="29">
        <f>'MOC-berth'!AO31</f>
        <v>33616.029999999984</v>
      </c>
      <c r="E31" s="29">
        <f>'MOC-berth'!AP31</f>
        <v>60848.309999999983</v>
      </c>
      <c r="F31" s="29">
        <f>'MOC-berth'!AQ31</f>
        <v>4096.57</v>
      </c>
      <c r="G31" s="29">
        <f>'MOC-berth'!AR31</f>
        <v>11797.222</v>
      </c>
      <c r="H31" s="29">
        <f>'MOC-ancho'!T31</f>
        <v>139.14000000000001</v>
      </c>
      <c r="I31" s="29">
        <f>'MOC-ancho'!U31</f>
        <v>10.5</v>
      </c>
      <c r="J31" s="29">
        <f>'MOC-ancho'!V31</f>
        <v>55.2</v>
      </c>
      <c r="K31" s="29">
        <f>'MOC-ancho'!W31</f>
        <v>635.41999999999985</v>
      </c>
      <c r="L31" s="29">
        <f>SUM(D31:K31)</f>
        <v>111198.39199999996</v>
      </c>
    </row>
    <row r="32" spans="1:12" x14ac:dyDescent="0.2">
      <c r="A32" s="10" t="s">
        <v>5</v>
      </c>
      <c r="B32" s="6"/>
      <c r="C32" s="7"/>
      <c r="D32" s="29">
        <f>'MOC-berth'!AO32</f>
        <v>3143.88</v>
      </c>
      <c r="E32" s="29">
        <f>'MOC-berth'!AP32</f>
        <v>157.85999999999999</v>
      </c>
      <c r="F32" s="29">
        <f>'MOC-berth'!AQ32</f>
        <v>0</v>
      </c>
      <c r="G32" s="29">
        <f>'MOC-berth'!AR32</f>
        <v>3897.0199999999995</v>
      </c>
      <c r="H32" s="29">
        <f>'MOC-ancho'!T32</f>
        <v>272.62</v>
      </c>
      <c r="I32" s="29">
        <f>'MOC-ancho'!U32</f>
        <v>0</v>
      </c>
      <c r="J32" s="29">
        <f>'MOC-ancho'!V32</f>
        <v>139</v>
      </c>
      <c r="K32" s="29">
        <f>'MOC-ancho'!W32</f>
        <v>329.09000000000003</v>
      </c>
      <c r="L32" s="29">
        <f>SUM(D32:K32)</f>
        <v>7939.47</v>
      </c>
    </row>
    <row r="33" spans="1:13" x14ac:dyDescent="0.2">
      <c r="A33" s="8"/>
      <c r="B33" s="9"/>
      <c r="C33" s="7"/>
      <c r="D33" s="29"/>
      <c r="E33" s="29"/>
      <c r="F33" s="29"/>
      <c r="G33" s="29"/>
      <c r="H33" s="29"/>
      <c r="I33" s="29"/>
      <c r="J33" s="29"/>
      <c r="K33" s="29"/>
      <c r="L33" s="29"/>
    </row>
    <row r="34" spans="1:13" x14ac:dyDescent="0.2">
      <c r="A34" s="10" t="s">
        <v>9</v>
      </c>
      <c r="B34" s="6"/>
      <c r="C34" s="7"/>
      <c r="D34" s="29">
        <f>'MOC-berth'!AO34</f>
        <v>9650.2050000000017</v>
      </c>
      <c r="E34" s="29">
        <f>'MOC-berth'!AP34</f>
        <v>13239.187499999975</v>
      </c>
      <c r="F34" s="29">
        <f>'MOC-berth'!AQ34</f>
        <v>837.68999999999994</v>
      </c>
      <c r="G34" s="29">
        <f>'MOC-berth'!AR34</f>
        <v>4196.9787500000011</v>
      </c>
      <c r="H34" s="29">
        <f>'MOC-ancho'!T34</f>
        <v>121.33500000000001</v>
      </c>
      <c r="I34" s="29">
        <f>'MOC-ancho'!U34</f>
        <v>1.1499999999999999</v>
      </c>
      <c r="J34" s="29">
        <f>'MOC-ancho'!V34</f>
        <v>53.162499999999994</v>
      </c>
      <c r="K34" s="29">
        <f>'MOC-ancho'!W34</f>
        <v>234.36750000000001</v>
      </c>
      <c r="L34" s="29">
        <f t="shared" ref="L34" si="6">+L35+L36</f>
        <v>28334.076249999973</v>
      </c>
    </row>
    <row r="35" spans="1:13" x14ac:dyDescent="0.2">
      <c r="A35" s="10" t="s">
        <v>4</v>
      </c>
      <c r="B35" s="6"/>
      <c r="C35" s="7"/>
      <c r="D35" s="29">
        <f>'MOC-berth'!AO35</f>
        <v>8756.9050000000007</v>
      </c>
      <c r="E35" s="29">
        <f>'MOC-berth'!AP35</f>
        <v>13185.692499999974</v>
      </c>
      <c r="F35" s="29">
        <f>'MOC-berth'!AQ35</f>
        <v>837.68999999999994</v>
      </c>
      <c r="G35" s="29">
        <f>'MOC-berth'!AR35</f>
        <v>3047.190000000001</v>
      </c>
      <c r="H35" s="29">
        <f>'MOC-ancho'!T35</f>
        <v>29.259999999999998</v>
      </c>
      <c r="I35" s="29">
        <f>'MOC-ancho'!U35</f>
        <v>1.1499999999999999</v>
      </c>
      <c r="J35" s="29">
        <f>'MOC-ancho'!V35</f>
        <v>8.6</v>
      </c>
      <c r="K35" s="29">
        <f>'MOC-ancho'!W35</f>
        <v>155.61750000000001</v>
      </c>
      <c r="L35" s="29">
        <f>SUM(D35:K35)</f>
        <v>26022.104999999974</v>
      </c>
    </row>
    <row r="36" spans="1:13" x14ac:dyDescent="0.2">
      <c r="A36" s="10" t="s">
        <v>5</v>
      </c>
      <c r="B36" s="6"/>
      <c r="C36" s="7"/>
      <c r="D36" s="29">
        <f>'MOC-berth'!AO36</f>
        <v>893.30000000000018</v>
      </c>
      <c r="E36" s="29">
        <f>'MOC-berth'!AP36</f>
        <v>53.494999999999997</v>
      </c>
      <c r="F36" s="29">
        <f>'MOC-berth'!AQ36</f>
        <v>0</v>
      </c>
      <c r="G36" s="29">
        <f>'MOC-berth'!AR36</f>
        <v>1149.7887499999999</v>
      </c>
      <c r="H36" s="29">
        <f>'MOC-ancho'!T36</f>
        <v>92.075000000000003</v>
      </c>
      <c r="I36" s="29">
        <f>'MOC-ancho'!U36</f>
        <v>0</v>
      </c>
      <c r="J36" s="29">
        <f>'MOC-ancho'!V36</f>
        <v>44.562499999999993</v>
      </c>
      <c r="K36" s="29">
        <f>'MOC-ancho'!W36</f>
        <v>78.75</v>
      </c>
      <c r="L36" s="29">
        <f>SUM(D36:K36)</f>
        <v>2311.9712500000001</v>
      </c>
    </row>
    <row r="37" spans="1:13" x14ac:dyDescent="0.2">
      <c r="A37" s="8"/>
      <c r="B37" s="9"/>
      <c r="C37" s="7"/>
      <c r="D37" s="29"/>
      <c r="E37" s="29"/>
      <c r="F37" s="29"/>
      <c r="G37" s="29"/>
      <c r="H37" s="29"/>
      <c r="I37" s="29"/>
      <c r="J37" s="29"/>
      <c r="K37" s="29"/>
      <c r="L37" s="29"/>
    </row>
    <row r="38" spans="1:13" x14ac:dyDescent="0.2">
      <c r="A38" s="10" t="s">
        <v>10</v>
      </c>
      <c r="B38" s="6"/>
      <c r="C38" s="7"/>
      <c r="D38" s="29">
        <f>'MOC-berth'!AO38</f>
        <v>24387.986333333327</v>
      </c>
      <c r="E38" s="29">
        <f>'MOC-berth'!AP38</f>
        <v>53443.486449999997</v>
      </c>
      <c r="F38" s="29">
        <f>'MOC-berth'!AQ38</f>
        <v>3462.0215000000007</v>
      </c>
      <c r="G38" s="29">
        <f>'MOC-berth'!AR38</f>
        <v>0</v>
      </c>
      <c r="H38" s="29">
        <f>'MOC-ancho'!T38</f>
        <v>0</v>
      </c>
      <c r="I38" s="29">
        <f>'MOC-ancho'!U38</f>
        <v>0</v>
      </c>
      <c r="J38" s="29">
        <f>'MOC-ancho'!V38</f>
        <v>0</v>
      </c>
      <c r="K38" s="29">
        <f>'MOC-ancho'!W38</f>
        <v>0</v>
      </c>
      <c r="L38" s="29">
        <f t="shared" ref="L38" si="7">+L39+L40</f>
        <v>81293.494283333333</v>
      </c>
    </row>
    <row r="39" spans="1:13" x14ac:dyDescent="0.2">
      <c r="A39" s="10" t="s">
        <v>4</v>
      </c>
      <c r="B39" s="6"/>
      <c r="C39" s="7"/>
      <c r="D39" s="29">
        <f>'MOC-berth'!AO39</f>
        <v>11579.436333333331</v>
      </c>
      <c r="E39" s="29">
        <f>'MOC-berth'!AP39</f>
        <v>53357.486449999997</v>
      </c>
      <c r="F39" s="29">
        <f>'MOC-berth'!AQ39</f>
        <v>3462.0215000000007</v>
      </c>
      <c r="G39" s="29">
        <f>'MOC-berth'!AR39</f>
        <v>0</v>
      </c>
      <c r="H39" s="29">
        <f>'MOC-ancho'!T39</f>
        <v>0</v>
      </c>
      <c r="I39" s="29">
        <f>'MOC-ancho'!U39</f>
        <v>0</v>
      </c>
      <c r="J39" s="29">
        <f>'MOC-ancho'!V39</f>
        <v>0</v>
      </c>
      <c r="K39" s="29">
        <f>'MOC-ancho'!W39</f>
        <v>0</v>
      </c>
      <c r="L39" s="29">
        <f>SUM(D39:K39)</f>
        <v>68398.944283333331</v>
      </c>
    </row>
    <row r="40" spans="1:13" x14ac:dyDescent="0.2">
      <c r="A40" s="10" t="s">
        <v>5</v>
      </c>
      <c r="B40" s="6"/>
      <c r="C40" s="7"/>
      <c r="D40" s="29">
        <f>'MOC-berth'!AO40</f>
        <v>12808.549999999997</v>
      </c>
      <c r="E40" s="29">
        <f>'MOC-berth'!AP40</f>
        <v>86</v>
      </c>
      <c r="F40" s="29">
        <f>'MOC-berth'!AQ40</f>
        <v>0</v>
      </c>
      <c r="G40" s="29">
        <f>'MOC-berth'!AR40</f>
        <v>0</v>
      </c>
      <c r="H40" s="29">
        <f>'MOC-ancho'!T40</f>
        <v>0</v>
      </c>
      <c r="I40" s="29">
        <f>'MOC-ancho'!U40</f>
        <v>0</v>
      </c>
      <c r="J40" s="29">
        <f>'MOC-ancho'!V40</f>
        <v>0</v>
      </c>
      <c r="K40" s="29">
        <f>'MOC-ancho'!W40</f>
        <v>0</v>
      </c>
      <c r="L40" s="29">
        <f>SUM(D40:K40)</f>
        <v>12894.549999999997</v>
      </c>
    </row>
    <row r="41" spans="1:13" x14ac:dyDescent="0.2">
      <c r="A41" s="8"/>
      <c r="B41" s="9"/>
      <c r="C41" s="7"/>
      <c r="D41" s="29"/>
      <c r="E41" s="29"/>
      <c r="F41" s="29"/>
      <c r="G41" s="29"/>
      <c r="H41" s="29"/>
      <c r="I41" s="29"/>
      <c r="J41" s="29"/>
      <c r="K41" s="29"/>
      <c r="L41" s="29"/>
    </row>
    <row r="42" spans="1:13" x14ac:dyDescent="0.2">
      <c r="A42" s="10" t="s">
        <v>11</v>
      </c>
      <c r="B42" s="6"/>
      <c r="C42" s="7"/>
      <c r="D42" s="29">
        <f>'MOC-berth'!AO42</f>
        <v>21056.583333333023</v>
      </c>
      <c r="E42" s="29">
        <f>'MOC-berth'!AP42</f>
        <v>5159.9666666663252</v>
      </c>
      <c r="F42" s="29">
        <f>'MOC-berth'!AQ42</f>
        <v>496.91666666674428</v>
      </c>
      <c r="G42" s="29">
        <f>'MOC-berth'!AR42</f>
        <v>24659.466666666092</v>
      </c>
      <c r="H42" s="29">
        <f>'MOC-ancho'!T42</f>
        <v>0</v>
      </c>
      <c r="I42" s="29">
        <f>'MOC-ancho'!U42</f>
        <v>0</v>
      </c>
      <c r="J42" s="29">
        <f>'MOC-ancho'!V42</f>
        <v>0</v>
      </c>
      <c r="K42" s="29">
        <f>'MOC-ancho'!W42</f>
        <v>0</v>
      </c>
      <c r="L42" s="29">
        <f t="shared" ref="L42" si="8">+L43+L44</f>
        <v>51372.933333332185</v>
      </c>
    </row>
    <row r="43" spans="1:13" x14ac:dyDescent="0.2">
      <c r="A43" s="10" t="s">
        <v>4</v>
      </c>
      <c r="B43" s="6"/>
      <c r="C43" s="7"/>
      <c r="D43" s="29">
        <f>'MOC-berth'!AO43</f>
        <v>7727.2500000002328</v>
      </c>
      <c r="E43" s="29">
        <f>'MOC-berth'!AP43</f>
        <v>5127.9666666663252</v>
      </c>
      <c r="F43" s="29">
        <f>'MOC-berth'!AQ43</f>
        <v>496.91666666674428</v>
      </c>
      <c r="G43" s="29">
        <f>'MOC-berth'!AR43</f>
        <v>24554.466666666092</v>
      </c>
      <c r="H43" s="29">
        <f>'MOC-ancho'!T43</f>
        <v>0</v>
      </c>
      <c r="I43" s="29">
        <f>'MOC-ancho'!U43</f>
        <v>0</v>
      </c>
      <c r="J43" s="29">
        <f>'MOC-ancho'!V43</f>
        <v>0</v>
      </c>
      <c r="K43" s="29">
        <f>'MOC-ancho'!W43</f>
        <v>0</v>
      </c>
      <c r="L43" s="29">
        <f>SUM(D43:K43)</f>
        <v>37906.599999999395</v>
      </c>
    </row>
    <row r="44" spans="1:13" x14ac:dyDescent="0.2">
      <c r="A44" s="10" t="s">
        <v>5</v>
      </c>
      <c r="B44" s="6"/>
      <c r="C44" s="7"/>
      <c r="D44" s="29">
        <f>'MOC-berth'!AO44</f>
        <v>13329.33333333279</v>
      </c>
      <c r="E44" s="29">
        <f>'MOC-berth'!AP44</f>
        <v>32</v>
      </c>
      <c r="F44" s="29">
        <f>'MOC-berth'!AQ44</f>
        <v>0</v>
      </c>
      <c r="G44" s="29">
        <f>'MOC-berth'!AR44</f>
        <v>105</v>
      </c>
      <c r="H44" s="29">
        <f>'MOC-ancho'!T44</f>
        <v>0</v>
      </c>
      <c r="I44" s="29">
        <f>'MOC-ancho'!U44</f>
        <v>0</v>
      </c>
      <c r="J44" s="29">
        <f>'MOC-ancho'!V44</f>
        <v>0</v>
      </c>
      <c r="K44" s="29">
        <f>'MOC-ancho'!W44</f>
        <v>0</v>
      </c>
      <c r="L44" s="29">
        <f>SUM(D44:K44)</f>
        <v>13466.33333333279</v>
      </c>
    </row>
    <row r="45" spans="1:13" x14ac:dyDescent="0.2">
      <c r="A45" s="10"/>
      <c r="B45" s="6"/>
      <c r="C45" s="7"/>
      <c r="D45" s="29"/>
      <c r="E45" s="29"/>
      <c r="F45" s="29"/>
      <c r="G45" s="29"/>
      <c r="H45" s="29"/>
      <c r="I45" s="29"/>
      <c r="J45" s="29"/>
      <c r="K45" s="29"/>
      <c r="L45" s="29"/>
    </row>
    <row r="46" spans="1:13" x14ac:dyDescent="0.2">
      <c r="A46" s="10" t="s">
        <v>12</v>
      </c>
      <c r="B46" s="6"/>
      <c r="C46" s="7"/>
      <c r="D46" s="29">
        <f>'MOC-berth'!AO46</f>
        <v>72863.500000000698</v>
      </c>
      <c r="E46" s="29">
        <f>'MOC-berth'!AP46</f>
        <v>75552.366666670889</v>
      </c>
      <c r="F46" s="29">
        <f>'MOC-berth'!AQ46</f>
        <v>6655.3166666652542</v>
      </c>
      <c r="G46" s="29">
        <f>'MOC-berth'!AR46</f>
        <v>174852.05000000005</v>
      </c>
      <c r="H46" s="29">
        <f>'MOC-ancho'!T46</f>
        <v>5127.1666666660458</v>
      </c>
      <c r="I46" s="29">
        <f>'MOC-ancho'!U46</f>
        <v>55.333333333255723</v>
      </c>
      <c r="J46" s="29">
        <f>'MOC-ancho'!V46</f>
        <v>1007.1333333333023</v>
      </c>
      <c r="K46" s="29">
        <f>'MOC-ancho'!W46</f>
        <v>10649.883333333535</v>
      </c>
      <c r="L46" s="29">
        <f t="shared" ref="L46" si="9">+L47+L48</f>
        <v>346762.75000000303</v>
      </c>
      <c r="M46" s="27"/>
    </row>
    <row r="47" spans="1:13" x14ac:dyDescent="0.2">
      <c r="A47" s="10" t="s">
        <v>4</v>
      </c>
      <c r="B47" s="6"/>
      <c r="C47" s="7"/>
      <c r="D47" s="29">
        <f>'MOC-berth'!AO47</f>
        <v>41571.466666667722</v>
      </c>
      <c r="E47" s="29">
        <f>'MOC-berth'!AP47</f>
        <v>73882.216666670982</v>
      </c>
      <c r="F47" s="29">
        <f>'MOC-berth'!AQ47</f>
        <v>6655.3166666652542</v>
      </c>
      <c r="G47" s="29">
        <f>'MOC-berth'!AR47</f>
        <v>165819.06666666782</v>
      </c>
      <c r="H47" s="29">
        <f>'MOC-ancho'!T47</f>
        <v>3521.216666666558</v>
      </c>
      <c r="I47" s="29">
        <f>'MOC-ancho'!U47</f>
        <v>55.333333333255723</v>
      </c>
      <c r="J47" s="29">
        <f>'MOC-ancho'!V47</f>
        <v>618</v>
      </c>
      <c r="K47" s="29">
        <f>'MOC-ancho'!W47</f>
        <v>10331.683333333582</v>
      </c>
      <c r="L47" s="29">
        <f>SUM(D47:K47)</f>
        <v>302454.30000000517</v>
      </c>
      <c r="M47" s="27"/>
    </row>
    <row r="48" spans="1:13" x14ac:dyDescent="0.2">
      <c r="A48" s="10" t="s">
        <v>5</v>
      </c>
      <c r="B48" s="6"/>
      <c r="C48" s="7"/>
      <c r="D48" s="29">
        <f>'MOC-berth'!AO48</f>
        <v>31292.033333332976</v>
      </c>
      <c r="E48" s="29">
        <f>'MOC-berth'!AP48</f>
        <v>1670.1499999999069</v>
      </c>
      <c r="F48" s="29">
        <f>'MOC-berth'!AQ48</f>
        <v>0</v>
      </c>
      <c r="G48" s="29">
        <f>'MOC-berth'!AR48</f>
        <v>9032.9833333322313</v>
      </c>
      <c r="H48" s="29">
        <f>'MOC-ancho'!T48</f>
        <v>1605.9499999994878</v>
      </c>
      <c r="I48" s="29">
        <f>'MOC-ancho'!U48</f>
        <v>0</v>
      </c>
      <c r="J48" s="29">
        <f>'MOC-ancho'!V48</f>
        <v>389.13333333330229</v>
      </c>
      <c r="K48" s="29">
        <f>'MOC-ancho'!W48</f>
        <v>318.19999999995343</v>
      </c>
      <c r="L48" s="29">
        <f>SUM(D48:K48)</f>
        <v>44308.449999997858</v>
      </c>
    </row>
    <row r="49" spans="1:18" x14ac:dyDescent="0.2">
      <c r="A49" s="8"/>
      <c r="B49" s="9"/>
      <c r="C49" s="7"/>
      <c r="D49" s="29"/>
      <c r="E49" s="29"/>
      <c r="F49" s="29"/>
      <c r="G49" s="29"/>
      <c r="H49" s="29"/>
      <c r="I49" s="29"/>
      <c r="J49" s="29"/>
      <c r="K49" s="29"/>
      <c r="L49" s="29"/>
    </row>
    <row r="50" spans="1:18" x14ac:dyDescent="0.2">
      <c r="A50" s="10" t="s">
        <v>13</v>
      </c>
      <c r="B50" s="6"/>
      <c r="C50" s="7"/>
      <c r="D50" s="29">
        <f>'MOC-berth'!AO50</f>
        <v>48475.513666667364</v>
      </c>
      <c r="E50" s="29">
        <f>'MOC-berth'!AP50</f>
        <v>22108.880216670892</v>
      </c>
      <c r="F50" s="29">
        <f>'MOC-berth'!AQ50</f>
        <v>3193.2951666652539</v>
      </c>
      <c r="G50" s="29">
        <f>'MOC-berth'!AR50</f>
        <v>174852.05000000005</v>
      </c>
      <c r="H50" s="29">
        <f>'MOC-ancho'!T50</f>
        <v>5127.1666666660458</v>
      </c>
      <c r="I50" s="29">
        <f>'MOC-ancho'!U50</f>
        <v>55.333333333255723</v>
      </c>
      <c r="J50" s="29">
        <f>'MOC-ancho'!V50</f>
        <v>1007.1333333333023</v>
      </c>
      <c r="K50" s="29">
        <f>'MOC-ancho'!W50</f>
        <v>10649.883333333535</v>
      </c>
      <c r="L50" s="29">
        <f t="shared" ref="L50" si="10">+L51+L52</f>
        <v>265469.25571666972</v>
      </c>
    </row>
    <row r="51" spans="1:18" x14ac:dyDescent="0.2">
      <c r="A51" s="10" t="s">
        <v>4</v>
      </c>
      <c r="B51" s="6"/>
      <c r="C51" s="7"/>
      <c r="D51" s="29">
        <f>'MOC-berth'!AO51</f>
        <v>29992.030333334391</v>
      </c>
      <c r="E51" s="29">
        <f>'MOC-berth'!AP51</f>
        <v>20524.730216670985</v>
      </c>
      <c r="F51" s="29">
        <f>'MOC-berth'!AQ51</f>
        <v>3193.2951666652539</v>
      </c>
      <c r="G51" s="29">
        <f>'MOC-berth'!AR51</f>
        <v>165819.06666666782</v>
      </c>
      <c r="H51" s="29">
        <f>'MOC-ancho'!T51</f>
        <v>3521.216666666558</v>
      </c>
      <c r="I51" s="29">
        <f>'MOC-ancho'!U51</f>
        <v>55.333333333255723</v>
      </c>
      <c r="J51" s="29">
        <f>'MOC-ancho'!V51</f>
        <v>618</v>
      </c>
      <c r="K51" s="29">
        <f>'MOC-ancho'!W51</f>
        <v>10331.683333333582</v>
      </c>
      <c r="L51" s="29">
        <f>SUM(D51:K51)</f>
        <v>234055.35571667185</v>
      </c>
    </row>
    <row r="52" spans="1:18" x14ac:dyDescent="0.2">
      <c r="A52" s="10" t="s">
        <v>5</v>
      </c>
      <c r="B52" s="6"/>
      <c r="C52" s="7"/>
      <c r="D52" s="29">
        <f>'MOC-berth'!AO52</f>
        <v>18483.483333332977</v>
      </c>
      <c r="E52" s="29">
        <f>'MOC-berth'!AP52</f>
        <v>1584.1499999999069</v>
      </c>
      <c r="F52" s="29">
        <f>'MOC-berth'!AQ52</f>
        <v>0</v>
      </c>
      <c r="G52" s="29">
        <f>'MOC-berth'!AR52</f>
        <v>9032.9833333322313</v>
      </c>
      <c r="H52" s="29">
        <f>'MOC-ancho'!T52</f>
        <v>1605.9499999994878</v>
      </c>
      <c r="I52" s="29">
        <f>'MOC-ancho'!U52</f>
        <v>0</v>
      </c>
      <c r="J52" s="29">
        <f>'MOC-ancho'!V52</f>
        <v>389.13333333330229</v>
      </c>
      <c r="K52" s="29">
        <f>'MOC-ancho'!W52</f>
        <v>318.19999999995343</v>
      </c>
      <c r="L52" s="29">
        <f>SUM(D52:K52)</f>
        <v>31413.899999997859</v>
      </c>
    </row>
    <row r="53" spans="1:18" x14ac:dyDescent="0.2">
      <c r="A53" s="8"/>
      <c r="B53" s="9"/>
      <c r="C53" s="7"/>
      <c r="D53" s="29"/>
      <c r="E53" s="29"/>
      <c r="F53" s="29"/>
      <c r="G53" s="29"/>
      <c r="H53" s="29"/>
      <c r="I53" s="29"/>
      <c r="J53" s="29"/>
      <c r="K53" s="29"/>
      <c r="L53" s="29"/>
    </row>
    <row r="54" spans="1:18" x14ac:dyDescent="0.2">
      <c r="A54" s="10" t="s">
        <v>14</v>
      </c>
      <c r="B54" s="6"/>
      <c r="C54" s="7"/>
      <c r="D54" s="29">
        <f>'MOC-berth'!AO54</f>
        <v>93920.083333333721</v>
      </c>
      <c r="E54" s="29">
        <f>'MOC-berth'!AP54</f>
        <v>80712.333333337214</v>
      </c>
      <c r="F54" s="29">
        <f>'MOC-berth'!AQ54</f>
        <v>7152.2333333319984</v>
      </c>
      <c r="G54" s="29">
        <f>'MOC-berth'!AR54</f>
        <v>199511.51666666614</v>
      </c>
      <c r="H54" s="29">
        <f>'MOC-ancho'!T54</f>
        <v>5127.1666666660458</v>
      </c>
      <c r="I54" s="29">
        <f>'MOC-ancho'!U54</f>
        <v>55.333333333255723</v>
      </c>
      <c r="J54" s="29">
        <f>'MOC-ancho'!V54</f>
        <v>1007.1333333333023</v>
      </c>
      <c r="K54" s="29">
        <f>'MOC-ancho'!W54</f>
        <v>10649.883333333535</v>
      </c>
      <c r="L54" s="29">
        <f>+L55+L56</f>
        <v>398135.68333333521</v>
      </c>
    </row>
    <row r="55" spans="1:18" x14ac:dyDescent="0.2">
      <c r="A55" s="10" t="s">
        <v>4</v>
      </c>
      <c r="B55" s="6"/>
      <c r="C55" s="7"/>
      <c r="D55" s="29">
        <f>'MOC-berth'!AO55</f>
        <v>49298.716666667955</v>
      </c>
      <c r="E55" s="29">
        <f>'MOC-berth'!AP55</f>
        <v>79010.183333337307</v>
      </c>
      <c r="F55" s="29">
        <f>'MOC-berth'!AQ55</f>
        <v>7152.2333333319984</v>
      </c>
      <c r="G55" s="29">
        <f>'MOC-berth'!AR55</f>
        <v>190373.53333333391</v>
      </c>
      <c r="H55" s="29">
        <f>'MOC-ancho'!T55</f>
        <v>3521.216666666558</v>
      </c>
      <c r="I55" s="29">
        <f>'MOC-ancho'!U55</f>
        <v>55.333333333255723</v>
      </c>
      <c r="J55" s="29">
        <f>'MOC-ancho'!V55</f>
        <v>618</v>
      </c>
      <c r="K55" s="29">
        <f>'MOC-ancho'!W55</f>
        <v>10331.683333333582</v>
      </c>
      <c r="L55" s="29">
        <f>SUM(D55:K55)</f>
        <v>340360.90000000456</v>
      </c>
    </row>
    <row r="56" spans="1:18" x14ac:dyDescent="0.2">
      <c r="A56" s="10" t="s">
        <v>5</v>
      </c>
      <c r="B56" s="6"/>
      <c r="C56" s="7"/>
      <c r="D56" s="29">
        <f>'MOC-berth'!AO56</f>
        <v>44621.366666665766</v>
      </c>
      <c r="E56" s="29">
        <f>'MOC-berth'!AP56</f>
        <v>1702.1499999999069</v>
      </c>
      <c r="F56" s="29">
        <f>'MOC-berth'!AQ56</f>
        <v>0</v>
      </c>
      <c r="G56" s="29">
        <f>'MOC-berth'!AR56</f>
        <v>9137.9833333322313</v>
      </c>
      <c r="H56" s="29">
        <f>'MOC-ancho'!T56</f>
        <v>1605.9499999994878</v>
      </c>
      <c r="I56" s="29">
        <f>'MOC-ancho'!U56</f>
        <v>0</v>
      </c>
      <c r="J56" s="29">
        <f>'MOC-ancho'!V56</f>
        <v>389.13333333330229</v>
      </c>
      <c r="K56" s="29">
        <f>'MOC-ancho'!W56</f>
        <v>318.19999999995343</v>
      </c>
      <c r="L56" s="29">
        <f>SUM(D56:K56)</f>
        <v>57774.783333330648</v>
      </c>
    </row>
    <row r="57" spans="1:18" x14ac:dyDescent="0.2">
      <c r="A57" s="11"/>
      <c r="B57" s="12"/>
      <c r="C57" s="13"/>
      <c r="D57" s="30"/>
      <c r="E57" s="30"/>
      <c r="F57" s="30"/>
      <c r="G57" s="30"/>
      <c r="H57" s="30"/>
      <c r="I57" s="30"/>
      <c r="J57" s="30"/>
      <c r="K57" s="30"/>
      <c r="L57" s="30"/>
    </row>
    <row r="58" spans="1:18" ht="15.75" x14ac:dyDescent="0.25">
      <c r="A58" s="14" t="s">
        <v>15</v>
      </c>
      <c r="B58" s="15"/>
      <c r="C58" s="16"/>
      <c r="D58" s="28"/>
      <c r="E58" s="28"/>
      <c r="F58" s="28"/>
      <c r="G58" s="28"/>
      <c r="H58" s="28"/>
      <c r="I58" s="28"/>
      <c r="J58" s="28"/>
      <c r="K58" s="28"/>
      <c r="L58" s="28"/>
      <c r="N58" s="56"/>
      <c r="O58" s="56"/>
      <c r="P58" s="56"/>
      <c r="Q58" s="56"/>
      <c r="R58" s="56"/>
    </row>
    <row r="59" spans="1:18" ht="15.75" x14ac:dyDescent="0.25">
      <c r="A59" s="8"/>
      <c r="B59" s="9"/>
      <c r="C59" s="7"/>
      <c r="D59" s="29"/>
      <c r="E59" s="29"/>
      <c r="F59" s="29"/>
      <c r="G59" s="29"/>
      <c r="H59" s="29"/>
      <c r="I59" s="29"/>
      <c r="J59" s="29"/>
      <c r="K59" s="29"/>
      <c r="L59" s="29"/>
      <c r="N59" s="57"/>
      <c r="O59" s="57"/>
      <c r="P59" s="57"/>
      <c r="Q59" s="57"/>
      <c r="R59" s="57"/>
    </row>
    <row r="60" spans="1:18" ht="15.75" x14ac:dyDescent="0.25">
      <c r="A60" s="5" t="s">
        <v>16</v>
      </c>
      <c r="B60" s="17"/>
      <c r="C60" s="18"/>
      <c r="D60" s="29">
        <f>'MOC-berth'!AO60</f>
        <v>6406026.8236999996</v>
      </c>
      <c r="E60" s="29">
        <f>'MOC-berth'!AP60</f>
        <v>191499.45050000001</v>
      </c>
      <c r="F60" s="29">
        <f>'MOC-berth'!AQ60</f>
        <v>52970.110339999999</v>
      </c>
      <c r="G60" s="29">
        <f>'MOC-berth'!AR60</f>
        <v>2621080.0489999996</v>
      </c>
      <c r="H60" s="29">
        <f>'MOC-ancho'!T60</f>
        <v>2520</v>
      </c>
      <c r="I60" s="29">
        <f>'MOC-ancho'!U60</f>
        <v>0</v>
      </c>
      <c r="J60" s="29">
        <f>'MOC-ancho'!V60</f>
        <v>26347.898000000001</v>
      </c>
      <c r="K60" s="29">
        <f>'MOC-ancho'!W60</f>
        <v>181907.20800000001</v>
      </c>
      <c r="L60" s="29">
        <f t="shared" ref="L60" si="11">+L62+L80</f>
        <v>9482351.5395400003</v>
      </c>
      <c r="N60" s="58"/>
      <c r="O60" s="58"/>
      <c r="P60" s="58"/>
      <c r="Q60" s="58"/>
      <c r="R60" s="58"/>
    </row>
    <row r="61" spans="1:18" ht="15.75" x14ac:dyDescent="0.25">
      <c r="A61" s="8"/>
      <c r="B61" s="9"/>
      <c r="C61" s="7"/>
      <c r="D61" s="29"/>
      <c r="E61" s="29"/>
      <c r="F61" s="29"/>
      <c r="G61" s="29"/>
      <c r="H61" s="29"/>
      <c r="I61" s="29"/>
      <c r="J61" s="29"/>
      <c r="K61" s="29"/>
      <c r="L61" s="29"/>
      <c r="N61" s="57"/>
      <c r="O61" s="57"/>
      <c r="P61" s="57"/>
      <c r="Q61" s="57"/>
      <c r="R61" s="57"/>
    </row>
    <row r="62" spans="1:18" ht="15.75" x14ac:dyDescent="0.25">
      <c r="A62" s="5" t="s">
        <v>17</v>
      </c>
      <c r="B62" s="17"/>
      <c r="C62" s="18"/>
      <c r="D62" s="29">
        <f>'MOC-berth'!AO62</f>
        <v>4911102.0846999995</v>
      </c>
      <c r="E62" s="29">
        <f>'MOC-berth'!AP62</f>
        <v>144279.18050000002</v>
      </c>
      <c r="F62" s="29">
        <f>'MOC-berth'!AQ62</f>
        <v>52970.110339999999</v>
      </c>
      <c r="G62" s="29">
        <f>'MOC-berth'!AR62</f>
        <v>1453973.8369999998</v>
      </c>
      <c r="H62" s="29">
        <f>'MOC-ancho'!T62</f>
        <v>2520</v>
      </c>
      <c r="I62" s="29">
        <f>'MOC-ancho'!U62</f>
        <v>0</v>
      </c>
      <c r="J62" s="29">
        <f>'MOC-ancho'!V62</f>
        <v>1350</v>
      </c>
      <c r="K62" s="29">
        <f>'MOC-ancho'!W62</f>
        <v>99481.758000000016</v>
      </c>
      <c r="L62" s="29">
        <f t="shared" ref="L62" si="12">+L64+L72</f>
        <v>6665676.9705400001</v>
      </c>
      <c r="N62" s="58"/>
      <c r="O62" s="58"/>
      <c r="P62" s="58"/>
      <c r="Q62" s="58"/>
      <c r="R62" s="58"/>
    </row>
    <row r="63" spans="1:18" ht="15.75" x14ac:dyDescent="0.25">
      <c r="A63" s="8"/>
      <c r="B63" s="9"/>
      <c r="C63" s="7"/>
      <c r="D63" s="29"/>
      <c r="E63" s="29"/>
      <c r="F63" s="29"/>
      <c r="G63" s="29"/>
      <c r="H63" s="29"/>
      <c r="I63" s="29"/>
      <c r="J63" s="29"/>
      <c r="K63" s="29"/>
      <c r="L63" s="29"/>
      <c r="N63" s="57"/>
      <c r="O63" s="57"/>
      <c r="P63" s="57"/>
      <c r="Q63" s="57"/>
      <c r="R63" s="57"/>
    </row>
    <row r="64" spans="1:18" ht="15.75" x14ac:dyDescent="0.25">
      <c r="A64" s="5" t="s">
        <v>18</v>
      </c>
      <c r="B64" s="17"/>
      <c r="C64" s="18"/>
      <c r="D64" s="29">
        <f>'MOC-berth'!AO64</f>
        <v>2759409.8202</v>
      </c>
      <c r="E64" s="29">
        <f>'MOC-berth'!AP64</f>
        <v>57271.873500000002</v>
      </c>
      <c r="F64" s="29">
        <f>'MOC-berth'!AQ64</f>
        <v>36230.22034</v>
      </c>
      <c r="G64" s="29">
        <f>'MOC-berth'!AR64</f>
        <v>618808.40700000001</v>
      </c>
      <c r="H64" s="29">
        <f>'MOC-ancho'!T64</f>
        <v>0</v>
      </c>
      <c r="I64" s="29">
        <f>'MOC-ancho'!U64</f>
        <v>0</v>
      </c>
      <c r="J64" s="29">
        <f>'MOC-ancho'!V64</f>
        <v>1350</v>
      </c>
      <c r="K64" s="29">
        <f>'MOC-ancho'!W64</f>
        <v>99481.758000000016</v>
      </c>
      <c r="L64" s="29">
        <f t="shared" ref="L64" si="13">SUM(L65:L70)</f>
        <v>3572552.0790399997</v>
      </c>
      <c r="N64" s="57"/>
      <c r="O64" s="57"/>
      <c r="P64" s="57"/>
      <c r="Q64" s="57"/>
      <c r="R64" s="57"/>
    </row>
    <row r="65" spans="1:18" ht="15.75" x14ac:dyDescent="0.25">
      <c r="A65" s="10" t="s">
        <v>19</v>
      </c>
      <c r="B65" s="6"/>
      <c r="C65" s="7"/>
      <c r="D65" s="29">
        <f>'MOC-berth'!AO65</f>
        <v>496356.83019999997</v>
      </c>
      <c r="E65" s="29">
        <f>'MOC-berth'!AP65</f>
        <v>38570.768499999998</v>
      </c>
      <c r="F65" s="29">
        <f>'MOC-berth'!AQ65</f>
        <v>33209.19</v>
      </c>
      <c r="G65" s="29">
        <f>'MOC-berth'!AR65</f>
        <v>52201.770999999993</v>
      </c>
      <c r="H65" s="29">
        <f>'MOC-ancho'!T65</f>
        <v>0</v>
      </c>
      <c r="I65" s="29">
        <f>'MOC-ancho'!U65</f>
        <v>0</v>
      </c>
      <c r="J65" s="29">
        <f>'MOC-ancho'!V65</f>
        <v>70</v>
      </c>
      <c r="K65" s="29">
        <f>'MOC-ancho'!W65</f>
        <v>0</v>
      </c>
      <c r="L65" s="29">
        <f>SUM(D65:K65)</f>
        <v>620408.55969999987</v>
      </c>
      <c r="N65" s="57"/>
      <c r="O65" s="57"/>
      <c r="P65" s="57"/>
      <c r="Q65" s="57"/>
      <c r="R65" s="57"/>
    </row>
    <row r="66" spans="1:18" ht="15.75" x14ac:dyDescent="0.25">
      <c r="A66" s="10" t="s">
        <v>20</v>
      </c>
      <c r="B66" s="6"/>
      <c r="C66" s="7"/>
      <c r="D66" s="29">
        <f>'MOC-berth'!AO66</f>
        <v>52544.99</v>
      </c>
      <c r="E66" s="29">
        <f>'MOC-berth'!AP66</f>
        <v>18701.105</v>
      </c>
      <c r="F66" s="29">
        <f>'MOC-berth'!AQ66</f>
        <v>0</v>
      </c>
      <c r="G66" s="29">
        <f>'MOC-berth'!AR66</f>
        <v>80875.761999999988</v>
      </c>
      <c r="H66" s="29">
        <f>'MOC-ancho'!T66</f>
        <v>0</v>
      </c>
      <c r="I66" s="29">
        <f>'MOC-ancho'!U66</f>
        <v>0</v>
      </c>
      <c r="J66" s="29">
        <f>'MOC-ancho'!V66</f>
        <v>0</v>
      </c>
      <c r="K66" s="29">
        <f>'MOC-ancho'!W66</f>
        <v>99481.758000000016</v>
      </c>
      <c r="L66" s="29">
        <f t="shared" ref="L66:L70" si="14">SUM(D66:K66)</f>
        <v>251603.61499999999</v>
      </c>
      <c r="N66" s="58"/>
      <c r="O66" s="58"/>
      <c r="P66" s="58"/>
      <c r="Q66" s="58"/>
      <c r="R66" s="58"/>
    </row>
    <row r="67" spans="1:18" ht="15.75" x14ac:dyDescent="0.25">
      <c r="A67" s="10" t="s">
        <v>21</v>
      </c>
      <c r="B67" s="6"/>
      <c r="C67" s="7"/>
      <c r="D67" s="29">
        <f>'MOC-berth'!AO67</f>
        <v>0</v>
      </c>
      <c r="E67" s="29">
        <f>'MOC-berth'!AP67</f>
        <v>0</v>
      </c>
      <c r="F67" s="29">
        <f>'MOC-berth'!AQ67</f>
        <v>3021.0303399999998</v>
      </c>
      <c r="G67" s="29">
        <f>'MOC-berth'!AR67</f>
        <v>326671.37400000001</v>
      </c>
      <c r="H67" s="29">
        <f>'MOC-ancho'!T67</f>
        <v>0</v>
      </c>
      <c r="I67" s="29">
        <f>'MOC-ancho'!U67</f>
        <v>0</v>
      </c>
      <c r="J67" s="29">
        <f>'MOC-ancho'!V67</f>
        <v>1280</v>
      </c>
      <c r="K67" s="29">
        <f>'MOC-ancho'!W67</f>
        <v>0</v>
      </c>
      <c r="L67" s="29">
        <f t="shared" si="14"/>
        <v>330972.40434000001</v>
      </c>
      <c r="N67" s="57"/>
      <c r="O67" s="57"/>
      <c r="P67" s="57"/>
      <c r="Q67" s="57"/>
      <c r="R67" s="57"/>
    </row>
    <row r="68" spans="1:18" ht="15.75" x14ac:dyDescent="0.25">
      <c r="A68" s="10" t="s">
        <v>22</v>
      </c>
      <c r="B68" s="6"/>
      <c r="C68" s="7"/>
      <c r="D68" s="29">
        <f>'MOC-berth'!AO68</f>
        <v>2210508</v>
      </c>
      <c r="E68" s="29">
        <f>'MOC-berth'!AP68</f>
        <v>0</v>
      </c>
      <c r="F68" s="29">
        <f>'MOC-berth'!AQ68</f>
        <v>0</v>
      </c>
      <c r="G68" s="29">
        <f>'MOC-berth'!AR68</f>
        <v>159059.5</v>
      </c>
      <c r="H68" s="29">
        <f>'MOC-ancho'!T68</f>
        <v>0</v>
      </c>
      <c r="I68" s="29">
        <f>'MOC-ancho'!U68</f>
        <v>0</v>
      </c>
      <c r="J68" s="29">
        <f>'MOC-ancho'!V68</f>
        <v>0</v>
      </c>
      <c r="K68" s="29">
        <f>'MOC-ancho'!W68</f>
        <v>0</v>
      </c>
      <c r="L68" s="29">
        <f t="shared" si="14"/>
        <v>2369567.5</v>
      </c>
      <c r="N68" s="57"/>
      <c r="O68" s="57"/>
      <c r="P68" s="57"/>
      <c r="Q68" s="57"/>
      <c r="R68" s="57"/>
    </row>
    <row r="69" spans="1:18" ht="15.75" x14ac:dyDescent="0.25">
      <c r="A69" s="10" t="s">
        <v>23</v>
      </c>
      <c r="B69" s="6"/>
      <c r="C69" s="7"/>
      <c r="D69" s="29">
        <f>'MOC-berth'!AO69</f>
        <v>0</v>
      </c>
      <c r="E69" s="29">
        <f>'MOC-berth'!AP69</f>
        <v>0</v>
      </c>
      <c r="F69" s="29">
        <f>'MOC-berth'!AQ69</f>
        <v>0</v>
      </c>
      <c r="G69" s="29">
        <f>'MOC-berth'!AR69</f>
        <v>0</v>
      </c>
      <c r="H69" s="29">
        <f>'MOC-ancho'!T69</f>
        <v>0</v>
      </c>
      <c r="I69" s="29">
        <f>'MOC-ancho'!U69</f>
        <v>0</v>
      </c>
      <c r="J69" s="29">
        <f>'MOC-ancho'!V69</f>
        <v>0</v>
      </c>
      <c r="K69" s="29">
        <f>'MOC-ancho'!W69</f>
        <v>0</v>
      </c>
      <c r="L69" s="29">
        <f t="shared" si="14"/>
        <v>0</v>
      </c>
      <c r="N69" s="57"/>
      <c r="O69" s="57"/>
      <c r="P69" s="57"/>
      <c r="Q69" s="57"/>
      <c r="R69" s="57"/>
    </row>
    <row r="70" spans="1:18" ht="15.75" x14ac:dyDescent="0.25">
      <c r="A70" s="10" t="s">
        <v>24</v>
      </c>
      <c r="B70" s="6"/>
      <c r="C70" s="7"/>
      <c r="D70" s="29">
        <f>'MOC-berth'!AO70</f>
        <v>0</v>
      </c>
      <c r="E70" s="29">
        <f>'MOC-berth'!AP70</f>
        <v>0</v>
      </c>
      <c r="F70" s="29">
        <f>'MOC-berth'!AQ70</f>
        <v>0</v>
      </c>
      <c r="G70" s="29">
        <f>'MOC-berth'!AR70</f>
        <v>0</v>
      </c>
      <c r="H70" s="29">
        <f>'MOC-ancho'!T70</f>
        <v>0</v>
      </c>
      <c r="I70" s="29">
        <f>'MOC-ancho'!U70</f>
        <v>0</v>
      </c>
      <c r="J70" s="29">
        <f>'MOC-ancho'!V70</f>
        <v>0</v>
      </c>
      <c r="K70" s="29">
        <f>'MOC-ancho'!W70</f>
        <v>0</v>
      </c>
      <c r="L70" s="29">
        <f t="shared" si="14"/>
        <v>0</v>
      </c>
      <c r="N70" s="58"/>
      <c r="O70" s="58"/>
      <c r="P70" s="58"/>
      <c r="Q70" s="58"/>
      <c r="R70" s="58"/>
    </row>
    <row r="71" spans="1:18" ht="15.75" x14ac:dyDescent="0.25">
      <c r="A71" s="8"/>
      <c r="B71" s="9"/>
      <c r="C71" s="7"/>
      <c r="D71" s="29"/>
      <c r="E71" s="29"/>
      <c r="F71" s="29"/>
      <c r="G71" s="29"/>
      <c r="H71" s="29"/>
      <c r="I71" s="29"/>
      <c r="J71" s="29"/>
      <c r="K71" s="29"/>
      <c r="L71" s="29"/>
      <c r="N71" s="57"/>
      <c r="O71" s="57"/>
      <c r="P71" s="57"/>
      <c r="Q71" s="57"/>
      <c r="R71" s="57"/>
    </row>
    <row r="72" spans="1:18" ht="15.75" x14ac:dyDescent="0.25">
      <c r="A72" s="5" t="s">
        <v>25</v>
      </c>
      <c r="B72" s="17"/>
      <c r="C72" s="18"/>
      <c r="D72" s="29">
        <f>'MOC-berth'!AO72</f>
        <v>2151692.2645</v>
      </c>
      <c r="E72" s="29">
        <f>'MOC-berth'!AP72</f>
        <v>87007.307000000001</v>
      </c>
      <c r="F72" s="29">
        <f>'MOC-berth'!AQ72</f>
        <v>16739.89</v>
      </c>
      <c r="G72" s="29">
        <f>'MOC-berth'!AR72</f>
        <v>835165.42999999993</v>
      </c>
      <c r="H72" s="29">
        <f>'MOC-ancho'!T72</f>
        <v>2520</v>
      </c>
      <c r="I72" s="29">
        <f>'MOC-ancho'!U72</f>
        <v>0</v>
      </c>
      <c r="J72" s="29">
        <f>'MOC-ancho'!V72</f>
        <v>0</v>
      </c>
      <c r="K72" s="29">
        <f>'MOC-ancho'!W72</f>
        <v>0</v>
      </c>
      <c r="L72" s="29">
        <f t="shared" ref="L72" si="15">SUM(L73:L78)</f>
        <v>3093124.8914999999</v>
      </c>
      <c r="N72" s="57"/>
      <c r="O72" s="57"/>
      <c r="P72" s="57"/>
      <c r="Q72" s="57"/>
      <c r="R72" s="57"/>
    </row>
    <row r="73" spans="1:18" ht="15.75" x14ac:dyDescent="0.25">
      <c r="A73" s="10" t="s">
        <v>19</v>
      </c>
      <c r="B73" s="6"/>
      <c r="C73" s="7"/>
      <c r="D73" s="29">
        <f>'MOC-berth'!AO73</f>
        <v>421780.2855</v>
      </c>
      <c r="E73" s="29">
        <f>'MOC-berth'!AP73</f>
        <v>69925.959000000003</v>
      </c>
      <c r="F73" s="29">
        <f>'MOC-berth'!AQ73</f>
        <v>659.89</v>
      </c>
      <c r="G73" s="29">
        <f>'MOC-berth'!AR73</f>
        <v>467123.32</v>
      </c>
      <c r="H73" s="29">
        <f>'MOC-ancho'!T73</f>
        <v>2520</v>
      </c>
      <c r="I73" s="29">
        <f>'MOC-ancho'!U73</f>
        <v>0</v>
      </c>
      <c r="J73" s="29">
        <f>'MOC-ancho'!V73</f>
        <v>0</v>
      </c>
      <c r="K73" s="29">
        <f>'MOC-ancho'!W73</f>
        <v>0</v>
      </c>
      <c r="L73" s="29">
        <f>SUM(D73:K73)</f>
        <v>962009.45449999999</v>
      </c>
      <c r="N73" s="57"/>
      <c r="O73" s="57"/>
      <c r="P73" s="57"/>
      <c r="Q73" s="57"/>
      <c r="R73" s="57"/>
    </row>
    <row r="74" spans="1:18" ht="15.75" x14ac:dyDescent="0.25">
      <c r="A74" s="10" t="s">
        <v>20</v>
      </c>
      <c r="B74" s="6"/>
      <c r="C74" s="7"/>
      <c r="D74" s="29">
        <f>'MOC-berth'!AO74</f>
        <v>438009.37799999997</v>
      </c>
      <c r="E74" s="29">
        <f>'MOC-berth'!AP74</f>
        <v>17081.347999999998</v>
      </c>
      <c r="F74" s="29">
        <f>'MOC-berth'!AQ74</f>
        <v>0</v>
      </c>
      <c r="G74" s="29">
        <f>'MOC-berth'!AR74</f>
        <v>91492.357000000004</v>
      </c>
      <c r="H74" s="29">
        <f>'MOC-ancho'!T74</f>
        <v>0</v>
      </c>
      <c r="I74" s="29">
        <f>'MOC-ancho'!U74</f>
        <v>0</v>
      </c>
      <c r="J74" s="29">
        <f>'MOC-ancho'!V74</f>
        <v>0</v>
      </c>
      <c r="K74" s="29">
        <f>'MOC-ancho'!W74</f>
        <v>0</v>
      </c>
      <c r="L74" s="29">
        <f t="shared" ref="L74:L78" si="16">SUM(D74:K74)</f>
        <v>546583.08299999998</v>
      </c>
      <c r="N74" s="58"/>
      <c r="O74" s="58"/>
      <c r="P74" s="58"/>
      <c r="Q74" s="58"/>
      <c r="R74" s="58"/>
    </row>
    <row r="75" spans="1:18" ht="15.75" x14ac:dyDescent="0.25">
      <c r="A75" s="10" t="s">
        <v>21</v>
      </c>
      <c r="B75" s="6"/>
      <c r="C75" s="7"/>
      <c r="D75" s="29">
        <f>'MOC-berth'!AO75</f>
        <v>7614.6010000000006</v>
      </c>
      <c r="E75" s="29">
        <f>'MOC-berth'!AP75</f>
        <v>0</v>
      </c>
      <c r="F75" s="29">
        <f>'MOC-berth'!AQ75</f>
        <v>16080</v>
      </c>
      <c r="G75" s="29">
        <f>'MOC-berth'!AR75</f>
        <v>37616.672999999995</v>
      </c>
      <c r="H75" s="29">
        <f>'MOC-ancho'!T75</f>
        <v>0</v>
      </c>
      <c r="I75" s="29">
        <f>'MOC-ancho'!U75</f>
        <v>0</v>
      </c>
      <c r="J75" s="29">
        <f>'MOC-ancho'!V75</f>
        <v>0</v>
      </c>
      <c r="K75" s="29">
        <f>'MOC-ancho'!W75</f>
        <v>0</v>
      </c>
      <c r="L75" s="29">
        <f t="shared" si="16"/>
        <v>61311.273999999998</v>
      </c>
      <c r="N75" s="57"/>
      <c r="O75" s="57"/>
      <c r="P75" s="57"/>
      <c r="Q75" s="57"/>
      <c r="R75" s="57"/>
    </row>
    <row r="76" spans="1:18" ht="15.75" x14ac:dyDescent="0.25">
      <c r="A76" s="10" t="s">
        <v>26</v>
      </c>
      <c r="B76" s="6"/>
      <c r="C76" s="7"/>
      <c r="D76" s="29">
        <f>'MOC-berth'!AO76</f>
        <v>1284288</v>
      </c>
      <c r="E76" s="29">
        <f>'MOC-berth'!AP76</f>
        <v>0</v>
      </c>
      <c r="F76" s="29">
        <f>'MOC-berth'!AQ76</f>
        <v>0</v>
      </c>
      <c r="G76" s="29">
        <f>'MOC-berth'!AR76</f>
        <v>238933.08</v>
      </c>
      <c r="H76" s="29">
        <f>'MOC-ancho'!T76</f>
        <v>0</v>
      </c>
      <c r="I76" s="29">
        <f>'MOC-ancho'!U76</f>
        <v>0</v>
      </c>
      <c r="J76" s="29">
        <f>'MOC-ancho'!V76</f>
        <v>0</v>
      </c>
      <c r="K76" s="29">
        <f>'MOC-ancho'!W76</f>
        <v>0</v>
      </c>
      <c r="L76" s="29">
        <f t="shared" si="16"/>
        <v>1523221.08</v>
      </c>
      <c r="N76" s="57"/>
      <c r="O76" s="57"/>
      <c r="P76" s="57"/>
      <c r="Q76" s="57"/>
      <c r="R76" s="57"/>
    </row>
    <row r="77" spans="1:18" x14ac:dyDescent="0.2">
      <c r="A77" s="10" t="s">
        <v>23</v>
      </c>
      <c r="B77" s="6"/>
      <c r="C77" s="7"/>
      <c r="D77" s="29">
        <f>'MOC-berth'!AO77</f>
        <v>0</v>
      </c>
      <c r="E77" s="29">
        <f>'MOC-berth'!AP77</f>
        <v>0</v>
      </c>
      <c r="F77" s="29">
        <f>'MOC-berth'!AQ77</f>
        <v>0</v>
      </c>
      <c r="G77" s="29">
        <f>'MOC-berth'!AR77</f>
        <v>0</v>
      </c>
      <c r="H77" s="29">
        <f>'MOC-ancho'!T77</f>
        <v>0</v>
      </c>
      <c r="I77" s="29">
        <f>'MOC-ancho'!U77</f>
        <v>0</v>
      </c>
      <c r="J77" s="29">
        <f>'MOC-ancho'!V77</f>
        <v>0</v>
      </c>
      <c r="K77" s="29">
        <f>'MOC-ancho'!W77</f>
        <v>0</v>
      </c>
      <c r="L77" s="29">
        <f t="shared" si="16"/>
        <v>0</v>
      </c>
    </row>
    <row r="78" spans="1:18" x14ac:dyDescent="0.2">
      <c r="A78" s="10" t="s">
        <v>27</v>
      </c>
      <c r="B78" s="6"/>
      <c r="C78" s="7"/>
      <c r="D78" s="29">
        <f>'MOC-berth'!AO78</f>
        <v>0</v>
      </c>
      <c r="E78" s="29">
        <f>'MOC-berth'!AP78</f>
        <v>0</v>
      </c>
      <c r="F78" s="29">
        <f>'MOC-berth'!AQ78</f>
        <v>0</v>
      </c>
      <c r="G78" s="29">
        <f>'MOC-berth'!AR78</f>
        <v>0</v>
      </c>
      <c r="H78" s="29">
        <f>'MOC-ancho'!T78</f>
        <v>0</v>
      </c>
      <c r="I78" s="29">
        <f>'MOC-ancho'!U78</f>
        <v>0</v>
      </c>
      <c r="J78" s="29">
        <f>'MOC-ancho'!V78</f>
        <v>0</v>
      </c>
      <c r="K78" s="29">
        <f>'MOC-ancho'!W78</f>
        <v>0</v>
      </c>
      <c r="L78" s="29">
        <f t="shared" si="16"/>
        <v>0</v>
      </c>
    </row>
    <row r="79" spans="1:18" x14ac:dyDescent="0.2">
      <c r="A79" s="10"/>
      <c r="B79" s="6"/>
      <c r="C79" s="7"/>
      <c r="D79" s="29"/>
      <c r="E79" s="29"/>
      <c r="F79" s="29"/>
      <c r="G79" s="29"/>
      <c r="H79" s="29"/>
      <c r="I79" s="29"/>
      <c r="J79" s="29"/>
      <c r="K79" s="29"/>
      <c r="L79" s="29"/>
    </row>
    <row r="80" spans="1:18" ht="15.75" x14ac:dyDescent="0.25">
      <c r="A80" s="19" t="s">
        <v>28</v>
      </c>
      <c r="B80" s="20"/>
      <c r="C80" s="21"/>
      <c r="D80" s="29">
        <f>'MOC-berth'!AO80</f>
        <v>1494924.7390000001</v>
      </c>
      <c r="E80" s="29">
        <f>'MOC-berth'!AP80</f>
        <v>47220.27</v>
      </c>
      <c r="F80" s="29">
        <f>'MOC-berth'!AQ80</f>
        <v>0</v>
      </c>
      <c r="G80" s="29">
        <f>'MOC-berth'!AR80</f>
        <v>1167106.2120000001</v>
      </c>
      <c r="H80" s="29">
        <f>'MOC-ancho'!T80</f>
        <v>0</v>
      </c>
      <c r="I80" s="29">
        <f>'MOC-ancho'!U80</f>
        <v>0</v>
      </c>
      <c r="J80" s="29">
        <f>'MOC-ancho'!V80</f>
        <v>24997.898000000001</v>
      </c>
      <c r="K80" s="29">
        <f>'MOC-ancho'!W80</f>
        <v>82425.45</v>
      </c>
      <c r="L80" s="29">
        <f t="shared" ref="L80" si="17">+L82+L90</f>
        <v>2816674.5689999997</v>
      </c>
    </row>
    <row r="81" spans="1:12" x14ac:dyDescent="0.2">
      <c r="A81" s="8"/>
      <c r="B81" s="9"/>
      <c r="C81" s="7"/>
      <c r="D81" s="29"/>
      <c r="E81" s="29"/>
      <c r="F81" s="29"/>
      <c r="G81" s="29"/>
      <c r="H81" s="29"/>
      <c r="I81" s="29"/>
      <c r="J81" s="29"/>
      <c r="K81" s="29"/>
      <c r="L81" s="29"/>
    </row>
    <row r="82" spans="1:12" ht="15.75" x14ac:dyDescent="0.25">
      <c r="A82" s="19" t="s">
        <v>29</v>
      </c>
      <c r="B82" s="20"/>
      <c r="C82" s="21"/>
      <c r="D82" s="29">
        <f>'MOC-berth'!AO82</f>
        <v>1480714.7390000001</v>
      </c>
      <c r="E82" s="29">
        <f>'MOC-berth'!AP82</f>
        <v>47220.27</v>
      </c>
      <c r="F82" s="29">
        <f>'MOC-berth'!AQ82</f>
        <v>0</v>
      </c>
      <c r="G82" s="29">
        <f>'MOC-berth'!AR82</f>
        <v>943544.23</v>
      </c>
      <c r="H82" s="29">
        <f>'MOC-ancho'!T82</f>
        <v>0</v>
      </c>
      <c r="I82" s="29">
        <f>'MOC-ancho'!U82</f>
        <v>0</v>
      </c>
      <c r="J82" s="29">
        <f>'MOC-ancho'!V82</f>
        <v>24997.898000000001</v>
      </c>
      <c r="K82" s="29">
        <f>'MOC-ancho'!W82</f>
        <v>82425.45</v>
      </c>
      <c r="L82" s="29">
        <f t="shared" ref="L82" si="18">SUM(L83:L88)</f>
        <v>2578902.5869999998</v>
      </c>
    </row>
    <row r="83" spans="1:12" x14ac:dyDescent="0.2">
      <c r="A83" s="10" t="s">
        <v>19</v>
      </c>
      <c r="B83" s="6"/>
      <c r="C83" s="7"/>
      <c r="D83" s="29">
        <f>'MOC-berth'!AO83</f>
        <v>666383.63899999997</v>
      </c>
      <c r="E83" s="29">
        <f>'MOC-berth'!AP83</f>
        <v>47220.27</v>
      </c>
      <c r="F83" s="29">
        <f>'MOC-berth'!AQ83</f>
        <v>0</v>
      </c>
      <c r="G83" s="29">
        <f>'MOC-berth'!AR83</f>
        <v>152759.56099999999</v>
      </c>
      <c r="H83" s="29">
        <f>'MOC-ancho'!T83</f>
        <v>0</v>
      </c>
      <c r="I83" s="29">
        <f>'MOC-ancho'!U83</f>
        <v>0</v>
      </c>
      <c r="J83" s="29">
        <f>'MOC-ancho'!V83</f>
        <v>0</v>
      </c>
      <c r="K83" s="29">
        <f>'MOC-ancho'!W83</f>
        <v>0</v>
      </c>
      <c r="L83" s="29">
        <f>SUM(D83:K83)</f>
        <v>866363.47</v>
      </c>
    </row>
    <row r="84" spans="1:12" x14ac:dyDescent="0.2">
      <c r="A84" s="10" t="s">
        <v>20</v>
      </c>
      <c r="B84" s="6"/>
      <c r="C84" s="7"/>
      <c r="D84" s="29">
        <f>'MOC-berth'!AO84</f>
        <v>533713.84499999997</v>
      </c>
      <c r="E84" s="29">
        <f>'MOC-berth'!AP84</f>
        <v>0</v>
      </c>
      <c r="F84" s="29">
        <f>'MOC-berth'!AQ84</f>
        <v>0</v>
      </c>
      <c r="G84" s="29">
        <f>'MOC-berth'!AR84</f>
        <v>250449.43799999999</v>
      </c>
      <c r="H84" s="29">
        <f>'MOC-ancho'!T84</f>
        <v>0</v>
      </c>
      <c r="I84" s="29">
        <f>'MOC-ancho'!U84</f>
        <v>0</v>
      </c>
      <c r="J84" s="29">
        <f>'MOC-ancho'!V84</f>
        <v>24997.898000000001</v>
      </c>
      <c r="K84" s="29">
        <f>'MOC-ancho'!W84</f>
        <v>82425.45</v>
      </c>
      <c r="L84" s="29">
        <f t="shared" ref="L84:L88" si="19">SUM(D84:K84)</f>
        <v>891586.63099999994</v>
      </c>
    </row>
    <row r="85" spans="1:12" x14ac:dyDescent="0.2">
      <c r="A85" s="22" t="s">
        <v>21</v>
      </c>
      <c r="B85" s="23"/>
      <c r="C85" s="24"/>
      <c r="D85" s="29">
        <f>'MOC-berth'!AO85</f>
        <v>276639.255</v>
      </c>
      <c r="E85" s="29">
        <f>'MOC-berth'!AP85</f>
        <v>0</v>
      </c>
      <c r="F85" s="29">
        <f>'MOC-berth'!AQ85</f>
        <v>0</v>
      </c>
      <c r="G85" s="29">
        <f>'MOC-berth'!AR85</f>
        <v>540335.23100000003</v>
      </c>
      <c r="H85" s="29">
        <f>'MOC-ancho'!T85</f>
        <v>0</v>
      </c>
      <c r="I85" s="29">
        <f>'MOC-ancho'!U85</f>
        <v>0</v>
      </c>
      <c r="J85" s="29">
        <f>'MOC-ancho'!V85</f>
        <v>0</v>
      </c>
      <c r="K85" s="29">
        <f>'MOC-ancho'!W85</f>
        <v>0</v>
      </c>
      <c r="L85" s="29">
        <f t="shared" si="19"/>
        <v>816974.48600000003</v>
      </c>
    </row>
    <row r="86" spans="1:12" x14ac:dyDescent="0.2">
      <c r="A86" s="10" t="s">
        <v>26</v>
      </c>
      <c r="B86" s="6"/>
      <c r="C86" s="7"/>
      <c r="D86" s="29">
        <f>'MOC-berth'!AO86</f>
        <v>3978</v>
      </c>
      <c r="E86" s="29">
        <f>'MOC-berth'!AP86</f>
        <v>0</v>
      </c>
      <c r="F86" s="29">
        <f>'MOC-berth'!AQ86</f>
        <v>0</v>
      </c>
      <c r="G86" s="29">
        <f>'MOC-berth'!AR86</f>
        <v>0</v>
      </c>
      <c r="H86" s="29">
        <f>'MOC-ancho'!T86</f>
        <v>0</v>
      </c>
      <c r="I86" s="29">
        <f>'MOC-ancho'!U86</f>
        <v>0</v>
      </c>
      <c r="J86" s="29">
        <f>'MOC-ancho'!V86</f>
        <v>0</v>
      </c>
      <c r="K86" s="29">
        <f>'MOC-ancho'!W86</f>
        <v>0</v>
      </c>
      <c r="L86" s="29">
        <f t="shared" si="19"/>
        <v>3978</v>
      </c>
    </row>
    <row r="87" spans="1:12" x14ac:dyDescent="0.2">
      <c r="A87" s="10" t="s">
        <v>23</v>
      </c>
      <c r="B87" s="6"/>
      <c r="C87" s="7"/>
      <c r="D87" s="29">
        <f>'MOC-berth'!AO87</f>
        <v>0</v>
      </c>
      <c r="E87" s="29">
        <f>'MOC-berth'!AP87</f>
        <v>0</v>
      </c>
      <c r="F87" s="29">
        <f>'MOC-berth'!AQ87</f>
        <v>0</v>
      </c>
      <c r="G87" s="29">
        <f>'MOC-berth'!AR87</f>
        <v>0</v>
      </c>
      <c r="H87" s="29">
        <f>'MOC-ancho'!T87</f>
        <v>0</v>
      </c>
      <c r="I87" s="29">
        <f>'MOC-ancho'!U87</f>
        <v>0</v>
      </c>
      <c r="J87" s="29">
        <f>'MOC-ancho'!V87</f>
        <v>0</v>
      </c>
      <c r="K87" s="29">
        <f>'MOC-ancho'!W87</f>
        <v>0</v>
      </c>
      <c r="L87" s="29">
        <f t="shared" si="19"/>
        <v>0</v>
      </c>
    </row>
    <row r="88" spans="1:12" x14ac:dyDescent="0.2">
      <c r="A88" s="10" t="s">
        <v>24</v>
      </c>
      <c r="B88" s="6"/>
      <c r="C88" s="7"/>
      <c r="D88" s="29">
        <f>'MOC-berth'!AO88</f>
        <v>0</v>
      </c>
      <c r="E88" s="29">
        <f>'MOC-berth'!AP88</f>
        <v>0</v>
      </c>
      <c r="F88" s="29">
        <f>'MOC-berth'!AQ88</f>
        <v>0</v>
      </c>
      <c r="G88" s="29">
        <f>'MOC-berth'!AR88</f>
        <v>0</v>
      </c>
      <c r="H88" s="29">
        <f>'MOC-ancho'!T88</f>
        <v>0</v>
      </c>
      <c r="I88" s="29">
        <f>'MOC-ancho'!U88</f>
        <v>0</v>
      </c>
      <c r="J88" s="29">
        <f>'MOC-ancho'!V88</f>
        <v>0</v>
      </c>
      <c r="K88" s="29">
        <f>'MOC-ancho'!W88</f>
        <v>0</v>
      </c>
      <c r="L88" s="29">
        <f t="shared" si="19"/>
        <v>0</v>
      </c>
    </row>
    <row r="89" spans="1:12" x14ac:dyDescent="0.2">
      <c r="A89" s="8"/>
      <c r="B89" s="9"/>
      <c r="C89" s="7"/>
      <c r="D89" s="29"/>
      <c r="E89" s="29"/>
      <c r="F89" s="29"/>
      <c r="G89" s="29"/>
      <c r="H89" s="29"/>
      <c r="I89" s="29"/>
      <c r="J89" s="29"/>
      <c r="K89" s="29"/>
      <c r="L89" s="29"/>
    </row>
    <row r="90" spans="1:12" ht="15.75" x14ac:dyDescent="0.25">
      <c r="A90" s="19" t="s">
        <v>30</v>
      </c>
      <c r="B90" s="20"/>
      <c r="C90" s="21"/>
      <c r="D90" s="29">
        <f>'MOC-berth'!AO90</f>
        <v>14210</v>
      </c>
      <c r="E90" s="29">
        <f>'MOC-berth'!AP90</f>
        <v>0</v>
      </c>
      <c r="F90" s="29">
        <f>'MOC-berth'!AQ90</f>
        <v>0</v>
      </c>
      <c r="G90" s="29">
        <f>'MOC-berth'!AR90</f>
        <v>223561.98200000002</v>
      </c>
      <c r="H90" s="29">
        <f>'MOC-ancho'!T90</f>
        <v>0</v>
      </c>
      <c r="I90" s="29">
        <f>'MOC-ancho'!U90</f>
        <v>0</v>
      </c>
      <c r="J90" s="29">
        <f>'MOC-ancho'!V90</f>
        <v>0</v>
      </c>
      <c r="K90" s="29">
        <f>'MOC-ancho'!W90</f>
        <v>0</v>
      </c>
      <c r="L90" s="29">
        <f t="shared" ref="L90" si="20">SUM(L91:L96)</f>
        <v>237771.98200000002</v>
      </c>
    </row>
    <row r="91" spans="1:12" x14ac:dyDescent="0.2">
      <c r="A91" s="10" t="s">
        <v>19</v>
      </c>
      <c r="B91" s="6"/>
      <c r="C91" s="7"/>
      <c r="D91" s="29">
        <f>'MOC-berth'!AO91</f>
        <v>0</v>
      </c>
      <c r="E91" s="29">
        <f>'MOC-berth'!AP91</f>
        <v>0</v>
      </c>
      <c r="F91" s="29">
        <f>'MOC-berth'!AQ91</f>
        <v>0</v>
      </c>
      <c r="G91" s="29">
        <f>'MOC-berth'!AR91</f>
        <v>0</v>
      </c>
      <c r="H91" s="29">
        <f>'MOC-ancho'!T91</f>
        <v>0</v>
      </c>
      <c r="I91" s="29">
        <f>'MOC-ancho'!U91</f>
        <v>0</v>
      </c>
      <c r="J91" s="29">
        <f>'MOC-ancho'!V91</f>
        <v>0</v>
      </c>
      <c r="K91" s="29">
        <f>'MOC-ancho'!W91</f>
        <v>0</v>
      </c>
      <c r="L91" s="29">
        <f>SUM(D91:K91)</f>
        <v>0</v>
      </c>
    </row>
    <row r="92" spans="1:12" x14ac:dyDescent="0.2">
      <c r="A92" s="10" t="s">
        <v>31</v>
      </c>
      <c r="B92" s="6"/>
      <c r="C92" s="7"/>
      <c r="D92" s="29">
        <f>'MOC-berth'!AO92</f>
        <v>0</v>
      </c>
      <c r="E92" s="29">
        <f>'MOC-berth'!AP92</f>
        <v>0</v>
      </c>
      <c r="F92" s="29">
        <f>'MOC-berth'!AQ92</f>
        <v>0</v>
      </c>
      <c r="G92" s="29">
        <f>'MOC-berth'!AR92</f>
        <v>177761.98200000002</v>
      </c>
      <c r="H92" s="29">
        <f>'MOC-ancho'!T92</f>
        <v>0</v>
      </c>
      <c r="I92" s="29">
        <f>'MOC-ancho'!U92</f>
        <v>0</v>
      </c>
      <c r="J92" s="29">
        <f>'MOC-ancho'!V92</f>
        <v>0</v>
      </c>
      <c r="K92" s="29">
        <f>'MOC-ancho'!W92</f>
        <v>0</v>
      </c>
      <c r="L92" s="29">
        <f t="shared" ref="L92:L96" si="21">SUM(D92:K92)</f>
        <v>177761.98200000002</v>
      </c>
    </row>
    <row r="93" spans="1:12" x14ac:dyDescent="0.2">
      <c r="A93" s="10" t="s">
        <v>21</v>
      </c>
      <c r="B93" s="6"/>
      <c r="C93" s="7"/>
      <c r="D93" s="29">
        <f>'MOC-berth'!AO93</f>
        <v>8000</v>
      </c>
      <c r="E93" s="29">
        <f>'MOC-berth'!AP93</f>
        <v>0</v>
      </c>
      <c r="F93" s="29">
        <f>'MOC-berth'!AQ93</f>
        <v>0</v>
      </c>
      <c r="G93" s="29">
        <f>'MOC-berth'!AR93</f>
        <v>45800</v>
      </c>
      <c r="H93" s="29">
        <f>'MOC-ancho'!T93</f>
        <v>0</v>
      </c>
      <c r="I93" s="29">
        <f>'MOC-ancho'!U93</f>
        <v>0</v>
      </c>
      <c r="J93" s="29">
        <f>'MOC-ancho'!V93</f>
        <v>0</v>
      </c>
      <c r="K93" s="29">
        <f>'MOC-ancho'!W93</f>
        <v>0</v>
      </c>
      <c r="L93" s="29">
        <f t="shared" si="21"/>
        <v>53800</v>
      </c>
    </row>
    <row r="94" spans="1:12" x14ac:dyDescent="0.2">
      <c r="A94" s="10" t="s">
        <v>26</v>
      </c>
      <c r="B94" s="6"/>
      <c r="C94" s="7"/>
      <c r="D94" s="29">
        <f>'MOC-berth'!AO94</f>
        <v>6210</v>
      </c>
      <c r="E94" s="29">
        <f>'MOC-berth'!AP94</f>
        <v>0</v>
      </c>
      <c r="F94" s="29">
        <f>'MOC-berth'!AQ94</f>
        <v>0</v>
      </c>
      <c r="G94" s="29">
        <f>'MOC-berth'!AR94</f>
        <v>0</v>
      </c>
      <c r="H94" s="29">
        <f>'MOC-ancho'!T94</f>
        <v>0</v>
      </c>
      <c r="I94" s="29">
        <f>'MOC-ancho'!U94</f>
        <v>0</v>
      </c>
      <c r="J94" s="29">
        <f>'MOC-ancho'!V94</f>
        <v>0</v>
      </c>
      <c r="K94" s="29">
        <f>'MOC-ancho'!W94</f>
        <v>0</v>
      </c>
      <c r="L94" s="29">
        <f t="shared" si="21"/>
        <v>6210</v>
      </c>
    </row>
    <row r="95" spans="1:12" x14ac:dyDescent="0.2">
      <c r="A95" s="10" t="s">
        <v>32</v>
      </c>
      <c r="B95" s="6"/>
      <c r="C95" s="7"/>
      <c r="D95" s="29">
        <f>'MOC-berth'!AO95</f>
        <v>0</v>
      </c>
      <c r="E95" s="29">
        <f>'MOC-berth'!AP95</f>
        <v>0</v>
      </c>
      <c r="F95" s="29">
        <f>'MOC-berth'!AQ95</f>
        <v>0</v>
      </c>
      <c r="G95" s="29">
        <f>'MOC-berth'!AR95</f>
        <v>0</v>
      </c>
      <c r="H95" s="29">
        <f>'MOC-ancho'!T95</f>
        <v>0</v>
      </c>
      <c r="I95" s="29">
        <f>'MOC-ancho'!U95</f>
        <v>0</v>
      </c>
      <c r="J95" s="29">
        <f>'MOC-ancho'!V95</f>
        <v>0</v>
      </c>
      <c r="K95" s="29">
        <f>'MOC-ancho'!W95</f>
        <v>0</v>
      </c>
      <c r="L95" s="29">
        <f t="shared" si="21"/>
        <v>0</v>
      </c>
    </row>
    <row r="96" spans="1:12" x14ac:dyDescent="0.2">
      <c r="A96" s="10" t="s">
        <v>24</v>
      </c>
      <c r="B96" s="6"/>
      <c r="C96" s="7"/>
      <c r="D96" s="29">
        <f>'MOC-berth'!AO96</f>
        <v>0</v>
      </c>
      <c r="E96" s="29">
        <f>'MOC-berth'!AP96</f>
        <v>0</v>
      </c>
      <c r="F96" s="29">
        <f>'MOC-berth'!AQ96</f>
        <v>0</v>
      </c>
      <c r="G96" s="29">
        <f>'MOC-berth'!AR96</f>
        <v>0</v>
      </c>
      <c r="H96" s="29">
        <f>'MOC-ancho'!T96</f>
        <v>0</v>
      </c>
      <c r="I96" s="29">
        <f>'MOC-ancho'!U96</f>
        <v>0</v>
      </c>
      <c r="J96" s="29">
        <f>'MOC-ancho'!V96</f>
        <v>0</v>
      </c>
      <c r="K96" s="29">
        <f>'MOC-ancho'!W96</f>
        <v>0</v>
      </c>
      <c r="L96" s="29">
        <f t="shared" si="21"/>
        <v>0</v>
      </c>
    </row>
    <row r="97" spans="1:12" x14ac:dyDescent="0.2">
      <c r="A97" s="8"/>
      <c r="B97" s="9"/>
      <c r="C97" s="7"/>
      <c r="D97" s="29"/>
      <c r="E97" s="29"/>
      <c r="F97" s="29"/>
      <c r="G97" s="29"/>
      <c r="H97" s="29"/>
      <c r="I97" s="29"/>
      <c r="J97" s="29"/>
      <c r="K97" s="29"/>
      <c r="L97" s="29"/>
    </row>
    <row r="98" spans="1:12" ht="15.75" x14ac:dyDescent="0.25">
      <c r="A98" s="5" t="s">
        <v>33</v>
      </c>
      <c r="B98" s="17"/>
      <c r="C98" s="18"/>
      <c r="D98" s="29">
        <f>'MOC-berth'!AO98</f>
        <v>785380</v>
      </c>
      <c r="E98" s="29">
        <f>'MOC-berth'!AP98</f>
        <v>869583</v>
      </c>
      <c r="F98" s="29">
        <f>'MOC-berth'!AQ98</f>
        <v>27631</v>
      </c>
      <c r="G98" s="29">
        <f>'MOC-berth'!AR98</f>
        <v>0</v>
      </c>
      <c r="H98" s="29">
        <f>'MOC-ancho'!T98</f>
        <v>0</v>
      </c>
      <c r="I98" s="29">
        <f>'MOC-ancho'!U98</f>
        <v>0</v>
      </c>
      <c r="J98" s="29">
        <f>'MOC-ancho'!V98</f>
        <v>0</v>
      </c>
      <c r="K98" s="29">
        <f>'MOC-ancho'!W98</f>
        <v>0</v>
      </c>
      <c r="L98" s="29">
        <f>+L99+L104</f>
        <v>1682594</v>
      </c>
    </row>
    <row r="99" spans="1:12" ht="15.75" x14ac:dyDescent="0.25">
      <c r="A99" s="5" t="s">
        <v>34</v>
      </c>
      <c r="B99" s="17" t="s">
        <v>53</v>
      </c>
      <c r="C99" s="18"/>
      <c r="D99" s="29">
        <f>'MOC-berth'!AO99</f>
        <v>393619</v>
      </c>
      <c r="E99" s="29">
        <f>'MOC-berth'!AP99</f>
        <v>437193</v>
      </c>
      <c r="F99" s="29">
        <f>'MOC-berth'!AQ99</f>
        <v>15869</v>
      </c>
      <c r="G99" s="29">
        <f>'MOC-berth'!AR99</f>
        <v>0</v>
      </c>
      <c r="H99" s="29">
        <f>'MOC-ancho'!T99</f>
        <v>0</v>
      </c>
      <c r="I99" s="29">
        <f>'MOC-ancho'!U99</f>
        <v>0</v>
      </c>
      <c r="J99" s="29">
        <f>'MOC-ancho'!V99</f>
        <v>0</v>
      </c>
      <c r="K99" s="29">
        <f>'MOC-ancho'!W99</f>
        <v>0</v>
      </c>
      <c r="L99" s="29">
        <f t="shared" ref="L99" si="22">SUM(L100:L102)</f>
        <v>846681</v>
      </c>
    </row>
    <row r="100" spans="1:12" x14ac:dyDescent="0.2">
      <c r="A100" s="10" t="s">
        <v>55</v>
      </c>
      <c r="B100" s="6"/>
      <c r="C100" s="7"/>
      <c r="D100" s="29">
        <f>'MOC-berth'!AO100</f>
        <v>393619</v>
      </c>
      <c r="E100" s="29">
        <f>'MOC-berth'!AP100</f>
        <v>437193</v>
      </c>
      <c r="F100" s="29">
        <f>'MOC-berth'!AQ100</f>
        <v>15869</v>
      </c>
      <c r="G100" s="29">
        <f>'MOC-berth'!AR100</f>
        <v>0</v>
      </c>
      <c r="H100" s="29">
        <f>'MOC-ancho'!T100</f>
        <v>0</v>
      </c>
      <c r="I100" s="29">
        <f>'MOC-ancho'!U100</f>
        <v>0</v>
      </c>
      <c r="J100" s="29">
        <f>'MOC-ancho'!V100</f>
        <v>0</v>
      </c>
      <c r="K100" s="29">
        <f>'MOC-ancho'!W100</f>
        <v>0</v>
      </c>
      <c r="L100" s="29">
        <f t="shared" ref="L100:L102" si="23">SUM(D100:K100)</f>
        <v>846681</v>
      </c>
    </row>
    <row r="101" spans="1:12" x14ac:dyDescent="0.2">
      <c r="A101" s="22" t="s">
        <v>56</v>
      </c>
      <c r="B101" s="23"/>
      <c r="C101" s="24"/>
      <c r="D101" s="29">
        <f>'MOC-berth'!AO101</f>
        <v>0</v>
      </c>
      <c r="E101" s="29">
        <f>'MOC-berth'!AP101</f>
        <v>0</v>
      </c>
      <c r="F101" s="29">
        <f>'MOC-berth'!AQ101</f>
        <v>0</v>
      </c>
      <c r="G101" s="29">
        <f>'MOC-berth'!AR101</f>
        <v>0</v>
      </c>
      <c r="H101" s="29">
        <f>'MOC-ancho'!T101</f>
        <v>0</v>
      </c>
      <c r="I101" s="29">
        <f>'MOC-ancho'!U101</f>
        <v>0</v>
      </c>
      <c r="J101" s="29">
        <f>'MOC-ancho'!V101</f>
        <v>0</v>
      </c>
      <c r="K101" s="29">
        <f>'MOC-ancho'!W101</f>
        <v>0</v>
      </c>
      <c r="L101" s="29">
        <f t="shared" si="23"/>
        <v>0</v>
      </c>
    </row>
    <row r="102" spans="1:12" x14ac:dyDescent="0.2">
      <c r="A102" s="22" t="s">
        <v>35</v>
      </c>
      <c r="B102" s="23"/>
      <c r="C102" s="24"/>
      <c r="D102" s="29">
        <f>'MOC-berth'!AO102</f>
        <v>0</v>
      </c>
      <c r="E102" s="29">
        <f>'MOC-berth'!AP102</f>
        <v>0</v>
      </c>
      <c r="F102" s="29">
        <f>'MOC-berth'!AQ102</f>
        <v>0</v>
      </c>
      <c r="G102" s="29">
        <f>'MOC-berth'!AR102</f>
        <v>0</v>
      </c>
      <c r="H102" s="29">
        <f>'MOC-ancho'!T102</f>
        <v>0</v>
      </c>
      <c r="I102" s="29">
        <f>'MOC-ancho'!U102</f>
        <v>0</v>
      </c>
      <c r="J102" s="29">
        <f>'MOC-ancho'!V102</f>
        <v>0</v>
      </c>
      <c r="K102" s="29">
        <f>'MOC-ancho'!W102</f>
        <v>0</v>
      </c>
      <c r="L102" s="29">
        <f t="shared" si="23"/>
        <v>0</v>
      </c>
    </row>
    <row r="103" spans="1:12" ht="15.75" x14ac:dyDescent="0.25">
      <c r="A103" s="5"/>
      <c r="B103" s="17"/>
      <c r="C103" s="18"/>
      <c r="D103" s="29"/>
      <c r="E103" s="29"/>
      <c r="F103" s="29"/>
      <c r="G103" s="29"/>
      <c r="H103" s="29"/>
      <c r="I103" s="29"/>
      <c r="J103" s="29"/>
      <c r="K103" s="29"/>
      <c r="L103" s="29"/>
    </row>
    <row r="104" spans="1:12" ht="15.75" x14ac:dyDescent="0.25">
      <c r="A104" s="19" t="s">
        <v>36</v>
      </c>
      <c r="B104" s="20" t="s">
        <v>54</v>
      </c>
      <c r="C104" s="21"/>
      <c r="D104" s="29">
        <f>'MOC-berth'!AO104</f>
        <v>391761</v>
      </c>
      <c r="E104" s="29">
        <f>'MOC-berth'!AP104</f>
        <v>432390</v>
      </c>
      <c r="F104" s="29">
        <f>'MOC-berth'!AQ104</f>
        <v>11762</v>
      </c>
      <c r="G104" s="29">
        <f>'MOC-berth'!AR104</f>
        <v>0</v>
      </c>
      <c r="H104" s="29">
        <f>'MOC-ancho'!T104</f>
        <v>0</v>
      </c>
      <c r="I104" s="29">
        <f>'MOC-ancho'!U104</f>
        <v>0</v>
      </c>
      <c r="J104" s="29">
        <f>'MOC-ancho'!V104</f>
        <v>0</v>
      </c>
      <c r="K104" s="29">
        <f>'MOC-ancho'!W104</f>
        <v>0</v>
      </c>
      <c r="L104" s="29">
        <f t="shared" ref="L104" si="24">SUM(L105:L107)</f>
        <v>835913</v>
      </c>
    </row>
    <row r="105" spans="1:12" x14ac:dyDescent="0.2">
      <c r="A105" s="10" t="s">
        <v>55</v>
      </c>
      <c r="B105" s="6"/>
      <c r="C105" s="7"/>
      <c r="D105" s="29">
        <f>'MOC-berth'!AO105</f>
        <v>391761</v>
      </c>
      <c r="E105" s="29">
        <f>'MOC-berth'!AP105</f>
        <v>432390</v>
      </c>
      <c r="F105" s="29">
        <f>'MOC-berth'!AQ105</f>
        <v>11762</v>
      </c>
      <c r="G105" s="29">
        <f>'MOC-berth'!AR105</f>
        <v>0</v>
      </c>
      <c r="H105" s="29">
        <f>'MOC-ancho'!T105</f>
        <v>0</v>
      </c>
      <c r="I105" s="29">
        <f>'MOC-ancho'!U105</f>
        <v>0</v>
      </c>
      <c r="J105" s="29">
        <f>'MOC-ancho'!V105</f>
        <v>0</v>
      </c>
      <c r="K105" s="29">
        <f>'MOC-ancho'!W105</f>
        <v>0</v>
      </c>
      <c r="L105" s="29">
        <f t="shared" ref="L105:L107" si="25">SUM(D105:K105)</f>
        <v>835913</v>
      </c>
    </row>
    <row r="106" spans="1:12" x14ac:dyDescent="0.2">
      <c r="A106" s="22" t="s">
        <v>56</v>
      </c>
      <c r="B106" s="23"/>
      <c r="C106" s="24"/>
      <c r="D106" s="29">
        <f>'MOC-berth'!AO106</f>
        <v>0</v>
      </c>
      <c r="E106" s="29">
        <f>'MOC-berth'!AP106</f>
        <v>0</v>
      </c>
      <c r="F106" s="29">
        <f>'MOC-berth'!AQ106</f>
        <v>0</v>
      </c>
      <c r="G106" s="29">
        <f>'MOC-berth'!AR106</f>
        <v>0</v>
      </c>
      <c r="H106" s="29">
        <f>'MOC-ancho'!T106</f>
        <v>0</v>
      </c>
      <c r="I106" s="29">
        <f>'MOC-ancho'!U106</f>
        <v>0</v>
      </c>
      <c r="J106" s="29">
        <f>'MOC-ancho'!V106</f>
        <v>0</v>
      </c>
      <c r="K106" s="29">
        <f>'MOC-ancho'!W106</f>
        <v>0</v>
      </c>
      <c r="L106" s="29">
        <f t="shared" si="25"/>
        <v>0</v>
      </c>
    </row>
    <row r="107" spans="1:12" x14ac:dyDescent="0.2">
      <c r="A107" s="10" t="s">
        <v>35</v>
      </c>
      <c r="B107" s="6"/>
      <c r="C107" s="7"/>
      <c r="D107" s="29">
        <f>'MOC-berth'!AO107</f>
        <v>0</v>
      </c>
      <c r="E107" s="29">
        <f>'MOC-berth'!AP107</f>
        <v>0</v>
      </c>
      <c r="F107" s="29">
        <f>'MOC-berth'!AQ107</f>
        <v>0</v>
      </c>
      <c r="G107" s="29">
        <f>'MOC-berth'!AR107</f>
        <v>0</v>
      </c>
      <c r="H107" s="29">
        <f>'MOC-ancho'!T107</f>
        <v>0</v>
      </c>
      <c r="I107" s="29">
        <f>'MOC-ancho'!U107</f>
        <v>0</v>
      </c>
      <c r="J107" s="29">
        <f>'MOC-ancho'!V107</f>
        <v>0</v>
      </c>
      <c r="K107" s="29">
        <f>'MOC-ancho'!W107</f>
        <v>0</v>
      </c>
      <c r="L107" s="29">
        <f t="shared" si="25"/>
        <v>0</v>
      </c>
    </row>
    <row r="108" spans="1:12" x14ac:dyDescent="0.2">
      <c r="A108" s="25"/>
      <c r="B108" s="26"/>
      <c r="C108" s="13"/>
      <c r="D108" s="30"/>
      <c r="E108" s="30"/>
      <c r="F108" s="30"/>
      <c r="G108" s="30"/>
      <c r="H108" s="30"/>
      <c r="I108" s="30"/>
      <c r="J108" s="30"/>
      <c r="K108" s="30"/>
      <c r="L108" s="30"/>
    </row>
  </sheetData>
  <mergeCells count="4">
    <mergeCell ref="A6:C7"/>
    <mergeCell ref="D6:G6"/>
    <mergeCell ref="H6:K6"/>
    <mergeCell ref="L6:L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108"/>
  <sheetViews>
    <sheetView zoomScaleNormal="100" workbookViewId="0">
      <pane xSplit="3" ySplit="7" topLeftCell="D8" activePane="bottomRight" state="frozen"/>
      <selection activeCell="D8" sqref="D8"/>
      <selection pane="topRight" activeCell="D8" sqref="D8"/>
      <selection pane="bottomLeft" activeCell="D8" sqref="D8"/>
      <selection pane="bottomRight" activeCell="C24" sqref="C24"/>
    </sheetView>
  </sheetViews>
  <sheetFormatPr defaultColWidth="9.140625" defaultRowHeight="15" x14ac:dyDescent="0.2"/>
  <cols>
    <col min="1" max="1" width="2.28515625" style="2" customWidth="1"/>
    <col min="2" max="2" width="4.5703125" style="2" bestFit="1" customWidth="1"/>
    <col min="3" max="3" width="45.42578125" style="2" customWidth="1"/>
    <col min="4" max="4" width="18" style="27" bestFit="1" customWidth="1"/>
    <col min="5" max="5" width="25.28515625" style="27" bestFit="1" customWidth="1"/>
    <col min="6" max="6" width="15.42578125" style="27" bestFit="1" customWidth="1"/>
    <col min="7" max="7" width="12.7109375" style="27" bestFit="1" customWidth="1"/>
    <col min="8" max="8" width="18.7109375" style="27" bestFit="1" customWidth="1"/>
    <col min="9" max="9" width="15.5703125" style="27" bestFit="1" customWidth="1"/>
    <col min="10" max="10" width="13.85546875" style="27" bestFit="1" customWidth="1"/>
    <col min="11" max="11" width="17.42578125" style="27" bestFit="1" customWidth="1"/>
    <col min="12" max="12" width="13.140625" style="27" bestFit="1" customWidth="1"/>
    <col min="13" max="13" width="18.28515625" style="27" bestFit="1" customWidth="1"/>
    <col min="14" max="14" width="13.140625" style="27" bestFit="1" customWidth="1"/>
    <col min="15" max="15" width="14" style="27" bestFit="1" customWidth="1"/>
    <col min="16" max="16" width="21.28515625" style="27" bestFit="1" customWidth="1"/>
    <col min="17" max="17" width="13.140625" style="27" bestFit="1" customWidth="1"/>
    <col min="18" max="18" width="23.140625" style="27" bestFit="1" customWidth="1"/>
    <col min="19" max="19" width="13.140625" style="27" bestFit="1" customWidth="1"/>
    <col min="20" max="20" width="15.42578125" style="27" bestFit="1" customWidth="1"/>
    <col min="21" max="31" width="12.7109375" style="27" bestFit="1" customWidth="1"/>
    <col min="32" max="33" width="25.28515625" style="27" bestFit="1" customWidth="1"/>
    <col min="34" max="37" width="12.7109375" style="27" bestFit="1" customWidth="1"/>
    <col min="38" max="38" width="17.28515625" style="27" bestFit="1" customWidth="1"/>
    <col min="39" max="40" width="9.140625" style="27"/>
    <col min="41" max="42" width="12.7109375" style="27" bestFit="1" customWidth="1"/>
    <col min="43" max="43" width="9.5703125" style="27" bestFit="1" customWidth="1"/>
    <col min="44" max="44" width="12.7109375" style="27" bestFit="1" customWidth="1"/>
    <col min="45" max="45" width="1.7109375" style="27" customWidth="1"/>
    <col min="46" max="46" width="18.140625" style="27" bestFit="1" customWidth="1"/>
    <col min="47" max="16384" width="9.140625" style="2"/>
  </cols>
  <sheetData>
    <row r="1" spans="1:46" ht="15.75" x14ac:dyDescent="0.25">
      <c r="A1" s="1" t="s">
        <v>37</v>
      </c>
    </row>
    <row r="2" spans="1:46" ht="15.75" x14ac:dyDescent="0.25">
      <c r="A2" s="1" t="str">
        <f>'MOC-SUMMARY'!$A$2</f>
        <v>PMO : Misamis Oriental/Cagayan de Oro</v>
      </c>
    </row>
    <row r="3" spans="1:46" ht="15.75" x14ac:dyDescent="0.25">
      <c r="A3" s="3" t="s">
        <v>0</v>
      </c>
    </row>
    <row r="4" spans="1:46" ht="15.75" x14ac:dyDescent="0.25">
      <c r="A4" s="4" t="str">
        <f>'MOC-SUMMARY'!$A$4</f>
        <v>2022</v>
      </c>
    </row>
    <row r="6" spans="1:46" s="36" customFormat="1" ht="15.75" x14ac:dyDescent="0.25">
      <c r="A6" s="68" t="s">
        <v>1</v>
      </c>
      <c r="B6" s="68"/>
      <c r="C6" s="68"/>
      <c r="D6" s="31" t="s">
        <v>47</v>
      </c>
      <c r="E6" s="31" t="s">
        <v>47</v>
      </c>
      <c r="F6" s="47" t="s">
        <v>47</v>
      </c>
      <c r="G6" s="32" t="s">
        <v>48</v>
      </c>
      <c r="H6" s="32" t="s">
        <v>48</v>
      </c>
      <c r="I6" s="32" t="s">
        <v>48</v>
      </c>
      <c r="J6" s="32" t="s">
        <v>48</v>
      </c>
      <c r="K6" s="49" t="s">
        <v>48</v>
      </c>
      <c r="L6" s="33" t="s">
        <v>49</v>
      </c>
      <c r="M6" s="33" t="s">
        <v>49</v>
      </c>
      <c r="N6" s="33" t="s">
        <v>49</v>
      </c>
      <c r="O6" s="33" t="s">
        <v>49</v>
      </c>
      <c r="P6" s="33" t="s">
        <v>49</v>
      </c>
      <c r="Q6" s="33" t="s">
        <v>49</v>
      </c>
      <c r="R6" s="33" t="s">
        <v>49</v>
      </c>
      <c r="S6" s="51" t="s">
        <v>49</v>
      </c>
      <c r="T6" s="34" t="s">
        <v>50</v>
      </c>
      <c r="U6" s="34" t="s">
        <v>50</v>
      </c>
      <c r="V6" s="34" t="s">
        <v>50</v>
      </c>
      <c r="W6" s="34" t="s">
        <v>50</v>
      </c>
      <c r="X6" s="34" t="s">
        <v>50</v>
      </c>
      <c r="Y6" s="34" t="s">
        <v>50</v>
      </c>
      <c r="Z6" s="34" t="s">
        <v>50</v>
      </c>
      <c r="AA6" s="34" t="s">
        <v>50</v>
      </c>
      <c r="AB6" s="34" t="s">
        <v>50</v>
      </c>
      <c r="AC6" s="34" t="s">
        <v>50</v>
      </c>
      <c r="AD6" s="34" t="s">
        <v>50</v>
      </c>
      <c r="AE6" s="34" t="s">
        <v>50</v>
      </c>
      <c r="AF6" s="34" t="s">
        <v>50</v>
      </c>
      <c r="AG6" s="34" t="s">
        <v>50</v>
      </c>
      <c r="AH6" s="34" t="s">
        <v>50</v>
      </c>
      <c r="AI6" s="34" t="s">
        <v>50</v>
      </c>
      <c r="AJ6" s="34" t="s">
        <v>50</v>
      </c>
      <c r="AK6" s="53" t="s">
        <v>50</v>
      </c>
      <c r="AL6" s="66" t="s">
        <v>51</v>
      </c>
      <c r="AM6" s="35"/>
      <c r="AN6" s="35"/>
      <c r="AO6" s="35"/>
      <c r="AP6" s="35"/>
      <c r="AQ6" s="35"/>
      <c r="AR6" s="35"/>
      <c r="AS6" s="35"/>
      <c r="AT6" s="35"/>
    </row>
    <row r="7" spans="1:46" s="36" customFormat="1" ht="15.75" x14ac:dyDescent="0.25">
      <c r="A7" s="69"/>
      <c r="B7" s="69"/>
      <c r="C7" s="69"/>
      <c r="D7" s="37" t="s">
        <v>62</v>
      </c>
      <c r="E7" s="37" t="s">
        <v>63</v>
      </c>
      <c r="F7" s="48" t="s">
        <v>43</v>
      </c>
      <c r="G7" s="38" t="s">
        <v>64</v>
      </c>
      <c r="H7" s="38" t="s">
        <v>65</v>
      </c>
      <c r="I7" s="38" t="s">
        <v>66</v>
      </c>
      <c r="J7" s="38" t="s">
        <v>67</v>
      </c>
      <c r="K7" s="50" t="s">
        <v>43</v>
      </c>
      <c r="L7" s="39" t="s">
        <v>68</v>
      </c>
      <c r="M7" s="39" t="s">
        <v>69</v>
      </c>
      <c r="N7" s="39" t="s">
        <v>70</v>
      </c>
      <c r="O7" s="39" t="s">
        <v>71</v>
      </c>
      <c r="P7" s="39" t="s">
        <v>72</v>
      </c>
      <c r="Q7" s="39" t="s">
        <v>73</v>
      </c>
      <c r="R7" s="39" t="s">
        <v>74</v>
      </c>
      <c r="S7" s="52" t="s">
        <v>43</v>
      </c>
      <c r="T7" s="40" t="s">
        <v>76</v>
      </c>
      <c r="U7" s="40" t="s">
        <v>77</v>
      </c>
      <c r="V7" s="59" t="s">
        <v>78</v>
      </c>
      <c r="W7" s="40" t="s">
        <v>80</v>
      </c>
      <c r="X7" s="40" t="s">
        <v>79</v>
      </c>
      <c r="Y7" s="40" t="s">
        <v>81</v>
      </c>
      <c r="Z7" s="40" t="s">
        <v>82</v>
      </c>
      <c r="AA7" s="40" t="s">
        <v>83</v>
      </c>
      <c r="AB7" s="40" t="s">
        <v>84</v>
      </c>
      <c r="AC7" s="40" t="s">
        <v>85</v>
      </c>
      <c r="AD7" s="40" t="s">
        <v>86</v>
      </c>
      <c r="AE7" s="40" t="s">
        <v>87</v>
      </c>
      <c r="AF7" s="40" t="s">
        <v>88</v>
      </c>
      <c r="AG7" s="40" t="s">
        <v>89</v>
      </c>
      <c r="AH7" s="40" t="s">
        <v>90</v>
      </c>
      <c r="AI7" s="40" t="s">
        <v>91</v>
      </c>
      <c r="AJ7" s="40" t="s">
        <v>92</v>
      </c>
      <c r="AK7" s="54" t="s">
        <v>43</v>
      </c>
      <c r="AL7" s="67"/>
      <c r="AM7" s="35"/>
      <c r="AN7" s="35"/>
      <c r="AO7" s="41" t="s">
        <v>47</v>
      </c>
      <c r="AP7" s="41" t="s">
        <v>48</v>
      </c>
      <c r="AQ7" s="41" t="s">
        <v>49</v>
      </c>
      <c r="AR7" s="41" t="s">
        <v>50</v>
      </c>
      <c r="AS7" s="42"/>
      <c r="AT7" s="41" t="s">
        <v>51</v>
      </c>
    </row>
    <row r="8" spans="1:46" ht="15.75" x14ac:dyDescent="0.25">
      <c r="A8" s="5" t="s">
        <v>2</v>
      </c>
      <c r="B8" s="6"/>
      <c r="C8" s="7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8"/>
    </row>
    <row r="9" spans="1:46" x14ac:dyDescent="0.2">
      <c r="A9" s="8"/>
      <c r="B9" s="9"/>
      <c r="C9" s="7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</row>
    <row r="10" spans="1:46" x14ac:dyDescent="0.2">
      <c r="A10" s="10" t="s">
        <v>3</v>
      </c>
      <c r="B10" s="6"/>
      <c r="C10" s="7"/>
      <c r="D10" s="29">
        <v>943</v>
      </c>
      <c r="E10" s="29">
        <v>1166</v>
      </c>
      <c r="F10" s="29">
        <f>F11+F12</f>
        <v>2109</v>
      </c>
      <c r="G10" s="29">
        <v>38</v>
      </c>
      <c r="H10" s="29">
        <v>3481</v>
      </c>
      <c r="I10" s="29">
        <v>3506</v>
      </c>
      <c r="J10" s="29">
        <v>102</v>
      </c>
      <c r="K10" s="29">
        <f>K11+K12</f>
        <v>7127</v>
      </c>
      <c r="L10" s="29">
        <v>26</v>
      </c>
      <c r="M10" s="29">
        <v>277</v>
      </c>
      <c r="N10" s="29">
        <v>13</v>
      </c>
      <c r="O10" s="29">
        <v>15</v>
      </c>
      <c r="P10" s="29">
        <v>15</v>
      </c>
      <c r="Q10" s="29">
        <v>2</v>
      </c>
      <c r="R10" s="29">
        <v>36</v>
      </c>
      <c r="S10" s="29">
        <f>S11+S12</f>
        <v>384</v>
      </c>
      <c r="T10" s="29">
        <v>1</v>
      </c>
      <c r="U10" s="29">
        <v>23</v>
      </c>
      <c r="V10" s="29">
        <v>74</v>
      </c>
      <c r="W10" s="29">
        <v>98</v>
      </c>
      <c r="X10" s="29">
        <v>14</v>
      </c>
      <c r="Y10" s="29">
        <v>2</v>
      </c>
      <c r="Z10" s="29">
        <v>180</v>
      </c>
      <c r="AA10" s="29">
        <v>332</v>
      </c>
      <c r="AB10" s="29">
        <v>18</v>
      </c>
      <c r="AC10" s="29">
        <v>32</v>
      </c>
      <c r="AD10" s="29">
        <v>103</v>
      </c>
      <c r="AE10" s="29">
        <v>12</v>
      </c>
      <c r="AF10" s="29">
        <v>7</v>
      </c>
      <c r="AG10" s="29">
        <v>7</v>
      </c>
      <c r="AH10" s="29">
        <v>15</v>
      </c>
      <c r="AI10" s="29">
        <v>1</v>
      </c>
      <c r="AJ10" s="29">
        <v>214</v>
      </c>
      <c r="AK10" s="29">
        <f>AK11+AK12</f>
        <v>1133</v>
      </c>
      <c r="AL10" s="29">
        <f>+AL11+AL12</f>
        <v>10753</v>
      </c>
      <c r="AO10" s="27">
        <f>F10</f>
        <v>2109</v>
      </c>
      <c r="AP10" s="27">
        <f>K10</f>
        <v>7127</v>
      </c>
      <c r="AQ10" s="27">
        <f>S10</f>
        <v>384</v>
      </c>
      <c r="AR10" s="27">
        <f t="shared" ref="AR10:AR36" si="0">AK10</f>
        <v>1133</v>
      </c>
      <c r="AT10" s="27">
        <f>+AT11+AT12</f>
        <v>10753</v>
      </c>
    </row>
    <row r="11" spans="1:46" x14ac:dyDescent="0.2">
      <c r="A11" s="10" t="s">
        <v>4</v>
      </c>
      <c r="B11" s="6"/>
      <c r="C11" s="7"/>
      <c r="D11" s="29">
        <v>783</v>
      </c>
      <c r="E11" s="29">
        <v>1166</v>
      </c>
      <c r="F11" s="29">
        <f t="shared" ref="F11:F12" si="1">SUM(D11:E11)</f>
        <v>1949</v>
      </c>
      <c r="G11" s="29">
        <v>38</v>
      </c>
      <c r="H11" s="29">
        <v>3481</v>
      </c>
      <c r="I11" s="29">
        <v>3506</v>
      </c>
      <c r="J11" s="29">
        <v>90</v>
      </c>
      <c r="K11" s="29">
        <f t="shared" ref="K11:K12" si="2">SUM(G11:J11)</f>
        <v>7115</v>
      </c>
      <c r="L11" s="29">
        <v>26</v>
      </c>
      <c r="M11" s="29">
        <v>277</v>
      </c>
      <c r="N11" s="29">
        <v>13</v>
      </c>
      <c r="O11" s="29">
        <v>15</v>
      </c>
      <c r="P11" s="29">
        <v>15</v>
      </c>
      <c r="Q11" s="29">
        <v>2</v>
      </c>
      <c r="R11" s="29">
        <v>36</v>
      </c>
      <c r="S11" s="29">
        <f t="shared" ref="S11:S12" si="3">SUM(L11:R11)</f>
        <v>384</v>
      </c>
      <c r="T11" s="29">
        <v>1</v>
      </c>
      <c r="U11" s="29">
        <v>8</v>
      </c>
      <c r="V11" s="29">
        <v>67</v>
      </c>
      <c r="W11" s="29">
        <v>98</v>
      </c>
      <c r="X11" s="29">
        <v>0</v>
      </c>
      <c r="Y11" s="29">
        <v>0</v>
      </c>
      <c r="Z11" s="29">
        <v>180</v>
      </c>
      <c r="AA11" s="29">
        <v>322</v>
      </c>
      <c r="AB11" s="29">
        <v>7</v>
      </c>
      <c r="AC11" s="29">
        <v>32</v>
      </c>
      <c r="AD11" s="29">
        <v>44</v>
      </c>
      <c r="AE11" s="29">
        <v>12</v>
      </c>
      <c r="AF11" s="29">
        <v>0</v>
      </c>
      <c r="AG11" s="29">
        <v>0</v>
      </c>
      <c r="AH11" s="29">
        <v>11</v>
      </c>
      <c r="AI11" s="29">
        <v>1</v>
      </c>
      <c r="AJ11" s="29">
        <v>168</v>
      </c>
      <c r="AK11" s="29">
        <f>SUM(T11:AJ11)</f>
        <v>951</v>
      </c>
      <c r="AL11" s="29">
        <f>F11+K11+S11+AK11</f>
        <v>10399</v>
      </c>
      <c r="AO11" s="27">
        <f>F11</f>
        <v>1949</v>
      </c>
      <c r="AP11" s="27">
        <f>K11</f>
        <v>7115</v>
      </c>
      <c r="AQ11" s="27">
        <f>S11</f>
        <v>384</v>
      </c>
      <c r="AR11" s="27">
        <f t="shared" si="0"/>
        <v>951</v>
      </c>
      <c r="AT11" s="27">
        <f>SUM(AO11:AS11)</f>
        <v>10399</v>
      </c>
    </row>
    <row r="12" spans="1:46" x14ac:dyDescent="0.2">
      <c r="A12" s="10" t="s">
        <v>5</v>
      </c>
      <c r="B12" s="6"/>
      <c r="C12" s="7"/>
      <c r="D12" s="29">
        <v>160</v>
      </c>
      <c r="E12" s="29">
        <v>0</v>
      </c>
      <c r="F12" s="29">
        <f t="shared" si="1"/>
        <v>160</v>
      </c>
      <c r="G12" s="29">
        <v>0</v>
      </c>
      <c r="H12" s="29">
        <v>0</v>
      </c>
      <c r="I12" s="29">
        <v>0</v>
      </c>
      <c r="J12" s="29">
        <v>12</v>
      </c>
      <c r="K12" s="29">
        <f t="shared" si="2"/>
        <v>12</v>
      </c>
      <c r="L12" s="29">
        <v>0</v>
      </c>
      <c r="M12" s="29">
        <v>0</v>
      </c>
      <c r="N12" s="29">
        <v>0</v>
      </c>
      <c r="O12" s="29">
        <v>0</v>
      </c>
      <c r="P12" s="29">
        <v>0</v>
      </c>
      <c r="Q12" s="29">
        <v>0</v>
      </c>
      <c r="R12" s="29">
        <v>0</v>
      </c>
      <c r="S12" s="29">
        <f t="shared" si="3"/>
        <v>0</v>
      </c>
      <c r="T12" s="29">
        <v>0</v>
      </c>
      <c r="U12" s="29">
        <v>15</v>
      </c>
      <c r="V12" s="29">
        <v>7</v>
      </c>
      <c r="W12" s="29">
        <v>0</v>
      </c>
      <c r="X12" s="29">
        <v>14</v>
      </c>
      <c r="Y12" s="29">
        <v>2</v>
      </c>
      <c r="Z12" s="29">
        <v>0</v>
      </c>
      <c r="AA12" s="29">
        <v>10</v>
      </c>
      <c r="AB12" s="29">
        <v>11</v>
      </c>
      <c r="AC12" s="29">
        <v>0</v>
      </c>
      <c r="AD12" s="29">
        <v>59</v>
      </c>
      <c r="AE12" s="29">
        <v>0</v>
      </c>
      <c r="AF12" s="29">
        <v>7</v>
      </c>
      <c r="AG12" s="29">
        <v>7</v>
      </c>
      <c r="AH12" s="29">
        <v>4</v>
      </c>
      <c r="AI12" s="29">
        <v>0</v>
      </c>
      <c r="AJ12" s="29">
        <v>46</v>
      </c>
      <c r="AK12" s="29">
        <f>SUM(T12:AJ12)</f>
        <v>182</v>
      </c>
      <c r="AL12" s="29">
        <f>F12+K12+S12+AK12</f>
        <v>354</v>
      </c>
      <c r="AO12" s="27">
        <f>F12</f>
        <v>160</v>
      </c>
      <c r="AP12" s="27">
        <f>K12</f>
        <v>12</v>
      </c>
      <c r="AQ12" s="27">
        <f>S12</f>
        <v>0</v>
      </c>
      <c r="AR12" s="27">
        <f t="shared" si="0"/>
        <v>182</v>
      </c>
      <c r="AT12" s="27">
        <f>SUM(AO12:AS12)</f>
        <v>354</v>
      </c>
    </row>
    <row r="13" spans="1:46" x14ac:dyDescent="0.2">
      <c r="A13" s="8"/>
      <c r="B13" s="9"/>
      <c r="C13" s="7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</row>
    <row r="14" spans="1:46" x14ac:dyDescent="0.2">
      <c r="A14" s="10" t="s">
        <v>57</v>
      </c>
      <c r="B14" s="6"/>
      <c r="C14" s="7"/>
      <c r="D14" s="29">
        <v>5040126.99</v>
      </c>
      <c r="E14" s="29">
        <v>8502462.8899999987</v>
      </c>
      <c r="F14" s="29">
        <f>F15+F16</f>
        <v>13542589.879999999</v>
      </c>
      <c r="G14" s="29">
        <v>22985.940000000002</v>
      </c>
      <c r="H14" s="29">
        <v>980471.7900000005</v>
      </c>
      <c r="I14" s="29">
        <v>955808.17000000051</v>
      </c>
      <c r="J14" s="29">
        <v>83927.950000000012</v>
      </c>
      <c r="K14" s="29">
        <f>K15+K16</f>
        <v>2043193.8500000008</v>
      </c>
      <c r="L14" s="29">
        <v>9157.4999999999982</v>
      </c>
      <c r="M14" s="29">
        <v>90072.36</v>
      </c>
      <c r="N14" s="29">
        <v>4066.19</v>
      </c>
      <c r="O14" s="29">
        <v>11865.52</v>
      </c>
      <c r="P14" s="29">
        <v>11813</v>
      </c>
      <c r="Q14" s="29">
        <v>1110.6400000000001</v>
      </c>
      <c r="R14" s="29">
        <v>25656</v>
      </c>
      <c r="S14" s="29">
        <f>S15+S16</f>
        <v>153741.21000000002</v>
      </c>
      <c r="T14" s="29">
        <v>2157</v>
      </c>
      <c r="U14" s="29">
        <v>112945.99</v>
      </c>
      <c r="V14" s="29">
        <v>94843.23000000001</v>
      </c>
      <c r="W14" s="29">
        <v>331902.36</v>
      </c>
      <c r="X14" s="29">
        <v>107244</v>
      </c>
      <c r="Y14" s="29">
        <v>12751</v>
      </c>
      <c r="Z14" s="29">
        <v>367771.12</v>
      </c>
      <c r="AA14" s="29">
        <v>392672.7</v>
      </c>
      <c r="AB14" s="29">
        <v>275469</v>
      </c>
      <c r="AC14" s="29">
        <v>18948.34</v>
      </c>
      <c r="AD14" s="29">
        <v>552769</v>
      </c>
      <c r="AE14" s="29">
        <v>18664.12</v>
      </c>
      <c r="AF14" s="29">
        <v>29036</v>
      </c>
      <c r="AG14" s="29">
        <v>33800</v>
      </c>
      <c r="AH14" s="29">
        <v>42391.82</v>
      </c>
      <c r="AI14" s="29">
        <v>1302.68</v>
      </c>
      <c r="AJ14" s="29">
        <v>662017.29</v>
      </c>
      <c r="AK14" s="29">
        <f>AK15+AK16</f>
        <v>3056685.65</v>
      </c>
      <c r="AL14" s="29">
        <f>+AL15+AL16</f>
        <v>18796210.590000004</v>
      </c>
      <c r="AO14" s="27">
        <f>F14</f>
        <v>13542589.879999999</v>
      </c>
      <c r="AP14" s="27">
        <f>K14</f>
        <v>2043193.8500000008</v>
      </c>
      <c r="AQ14" s="27">
        <f>S14</f>
        <v>153741.21000000002</v>
      </c>
      <c r="AR14" s="27">
        <f t="shared" si="0"/>
        <v>3056685.65</v>
      </c>
      <c r="AT14" s="27">
        <f t="shared" ref="AT14" si="4">+AT15+AT16</f>
        <v>18796210.590000004</v>
      </c>
    </row>
    <row r="15" spans="1:46" x14ac:dyDescent="0.2">
      <c r="A15" s="10" t="s">
        <v>4</v>
      </c>
      <c r="B15" s="6"/>
      <c r="C15" s="7"/>
      <c r="D15" s="29">
        <v>3405745</v>
      </c>
      <c r="E15" s="29">
        <v>8502462.8899999987</v>
      </c>
      <c r="F15" s="29">
        <f t="shared" ref="F15:F16" si="5">SUM(D15:E15)</f>
        <v>11908207.889999999</v>
      </c>
      <c r="G15" s="29">
        <v>22985.940000000002</v>
      </c>
      <c r="H15" s="29">
        <v>980471.7900000005</v>
      </c>
      <c r="I15" s="29">
        <v>955808.17000000051</v>
      </c>
      <c r="J15" s="29">
        <v>54455.950000000012</v>
      </c>
      <c r="K15" s="29">
        <f t="shared" ref="K15:K16" si="6">SUM(G15:J15)</f>
        <v>2013721.8500000008</v>
      </c>
      <c r="L15" s="29">
        <v>9157.4999999999982</v>
      </c>
      <c r="M15" s="29">
        <v>90072.36</v>
      </c>
      <c r="N15" s="29">
        <v>4066.19</v>
      </c>
      <c r="O15" s="29">
        <v>11865.52</v>
      </c>
      <c r="P15" s="29">
        <v>11813</v>
      </c>
      <c r="Q15" s="29">
        <v>1110.6400000000001</v>
      </c>
      <c r="R15" s="29">
        <v>25656</v>
      </c>
      <c r="S15" s="29">
        <f t="shared" ref="S15:S16" si="7">SUM(L15:R15)</f>
        <v>153741.21000000002</v>
      </c>
      <c r="T15" s="29">
        <v>2157</v>
      </c>
      <c r="U15" s="29">
        <v>6859.99</v>
      </c>
      <c r="V15" s="29">
        <v>35436.230000000003</v>
      </c>
      <c r="W15" s="29">
        <v>331902.36</v>
      </c>
      <c r="X15" s="29">
        <v>0</v>
      </c>
      <c r="Y15" s="29">
        <v>0</v>
      </c>
      <c r="Z15" s="29">
        <v>367771.12</v>
      </c>
      <c r="AA15" s="29">
        <v>179918.7</v>
      </c>
      <c r="AB15" s="29">
        <v>32760</v>
      </c>
      <c r="AC15" s="29">
        <v>18948.34</v>
      </c>
      <c r="AD15" s="29">
        <v>55352</v>
      </c>
      <c r="AE15" s="29">
        <v>18664.12</v>
      </c>
      <c r="AF15" s="29">
        <v>0</v>
      </c>
      <c r="AG15" s="29">
        <v>0</v>
      </c>
      <c r="AH15" s="29">
        <v>5830.82</v>
      </c>
      <c r="AI15" s="29">
        <v>1302.68</v>
      </c>
      <c r="AJ15" s="29">
        <v>85008.29</v>
      </c>
      <c r="AK15" s="29">
        <f>SUM(T15:AJ15)</f>
        <v>1141911.6499999999</v>
      </c>
      <c r="AL15" s="29">
        <f>F15+K15+S15+AK15</f>
        <v>15217582.600000001</v>
      </c>
      <c r="AO15" s="27">
        <f>F15</f>
        <v>11908207.889999999</v>
      </c>
      <c r="AP15" s="27">
        <f>K15</f>
        <v>2013721.8500000008</v>
      </c>
      <c r="AQ15" s="27">
        <f>S15</f>
        <v>153741.21000000002</v>
      </c>
      <c r="AR15" s="27">
        <f t="shared" si="0"/>
        <v>1141911.6499999999</v>
      </c>
      <c r="AT15" s="27">
        <f>SUM(AO15:AS15)</f>
        <v>15217582.600000001</v>
      </c>
    </row>
    <row r="16" spans="1:46" x14ac:dyDescent="0.2">
      <c r="A16" s="10" t="s">
        <v>5</v>
      </c>
      <c r="B16" s="6"/>
      <c r="C16" s="7"/>
      <c r="D16" s="29">
        <v>1634381.9900000002</v>
      </c>
      <c r="E16" s="29">
        <v>0</v>
      </c>
      <c r="F16" s="29">
        <f t="shared" si="5"/>
        <v>1634381.9900000002</v>
      </c>
      <c r="G16" s="29">
        <v>0</v>
      </c>
      <c r="H16" s="29">
        <v>0</v>
      </c>
      <c r="I16" s="29">
        <v>0</v>
      </c>
      <c r="J16" s="29">
        <v>29472</v>
      </c>
      <c r="K16" s="29">
        <f t="shared" si="6"/>
        <v>29472</v>
      </c>
      <c r="L16" s="29">
        <v>0</v>
      </c>
      <c r="M16" s="29">
        <v>0</v>
      </c>
      <c r="N16" s="29">
        <v>0</v>
      </c>
      <c r="O16" s="29">
        <v>0</v>
      </c>
      <c r="P16" s="29">
        <v>0</v>
      </c>
      <c r="Q16" s="29">
        <v>0</v>
      </c>
      <c r="R16" s="29">
        <v>0</v>
      </c>
      <c r="S16" s="29">
        <f t="shared" si="7"/>
        <v>0</v>
      </c>
      <c r="T16" s="29">
        <v>0</v>
      </c>
      <c r="U16" s="29">
        <v>106086</v>
      </c>
      <c r="V16" s="29">
        <v>59407</v>
      </c>
      <c r="W16" s="29">
        <v>0</v>
      </c>
      <c r="X16" s="29">
        <v>107244</v>
      </c>
      <c r="Y16" s="29">
        <v>12751</v>
      </c>
      <c r="Z16" s="29">
        <v>0</v>
      </c>
      <c r="AA16" s="29">
        <v>212754</v>
      </c>
      <c r="AB16" s="29">
        <v>242709</v>
      </c>
      <c r="AC16" s="29">
        <v>0</v>
      </c>
      <c r="AD16" s="29">
        <v>497417</v>
      </c>
      <c r="AE16" s="29">
        <v>0</v>
      </c>
      <c r="AF16" s="29">
        <v>29036</v>
      </c>
      <c r="AG16" s="29">
        <v>33800</v>
      </c>
      <c r="AH16" s="29">
        <v>36561</v>
      </c>
      <c r="AI16" s="29">
        <v>0</v>
      </c>
      <c r="AJ16" s="29">
        <v>577009</v>
      </c>
      <c r="AK16" s="29">
        <f>SUM(T16:AJ16)</f>
        <v>1914774</v>
      </c>
      <c r="AL16" s="29">
        <f>F16+K16+S16+AK16</f>
        <v>3578627.99</v>
      </c>
      <c r="AO16" s="27">
        <f>F16</f>
        <v>1634381.9900000002</v>
      </c>
      <c r="AP16" s="27">
        <f>K16</f>
        <v>29472</v>
      </c>
      <c r="AQ16" s="27">
        <f>S16</f>
        <v>0</v>
      </c>
      <c r="AR16" s="27">
        <f t="shared" si="0"/>
        <v>1914774</v>
      </c>
      <c r="AT16" s="27">
        <f>SUM(AO16:AS16)</f>
        <v>3578627.99</v>
      </c>
    </row>
    <row r="17" spans="1:46" x14ac:dyDescent="0.2">
      <c r="A17" s="9"/>
      <c r="B17" s="6"/>
      <c r="C17" s="7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</row>
    <row r="18" spans="1:46" x14ac:dyDescent="0.2">
      <c r="A18" s="10" t="s">
        <v>58</v>
      </c>
      <c r="B18" s="6"/>
      <c r="C18" s="7"/>
      <c r="D18" s="29">
        <v>2606281.59</v>
      </c>
      <c r="E18" s="29">
        <v>3495922.0199999996</v>
      </c>
      <c r="F18" s="29">
        <f>F19+F20</f>
        <v>6102203.6099999994</v>
      </c>
      <c r="G18" s="29">
        <v>14436.57</v>
      </c>
      <c r="H18" s="29">
        <v>392977.11</v>
      </c>
      <c r="I18" s="29">
        <v>414285.57999999996</v>
      </c>
      <c r="J18" s="29">
        <v>42390.86</v>
      </c>
      <c r="K18" s="29">
        <f>K19+K20</f>
        <v>864090.12</v>
      </c>
      <c r="L18" s="29">
        <v>6029.25</v>
      </c>
      <c r="M18" s="29">
        <v>52295.040000000015</v>
      </c>
      <c r="N18" s="29">
        <v>1988.4</v>
      </c>
      <c r="O18" s="29">
        <v>9020.4700000000012</v>
      </c>
      <c r="P18" s="29">
        <v>6386</v>
      </c>
      <c r="Q18" s="29">
        <v>1093.3599999999999</v>
      </c>
      <c r="R18" s="29">
        <v>7812</v>
      </c>
      <c r="S18" s="29">
        <f>S19+S20</f>
        <v>84624.520000000019</v>
      </c>
      <c r="T18" s="29">
        <v>1811</v>
      </c>
      <c r="U18" s="29">
        <v>54655.49</v>
      </c>
      <c r="V18" s="29">
        <v>52770.77</v>
      </c>
      <c r="W18" s="29">
        <v>116790.51999999999</v>
      </c>
      <c r="X18" s="29">
        <v>38724</v>
      </c>
      <c r="Y18" s="29">
        <v>6458</v>
      </c>
      <c r="Z18" s="29">
        <v>210865.51999999996</v>
      </c>
      <c r="AA18" s="29">
        <v>233697.54</v>
      </c>
      <c r="AB18" s="29">
        <v>159139</v>
      </c>
      <c r="AC18" s="29">
        <v>7691.1299999999992</v>
      </c>
      <c r="AD18" s="29">
        <v>267884.57</v>
      </c>
      <c r="AE18" s="29">
        <v>13032.86</v>
      </c>
      <c r="AF18" s="29">
        <v>8760</v>
      </c>
      <c r="AG18" s="29">
        <v>10822</v>
      </c>
      <c r="AH18" s="29">
        <v>20516.41</v>
      </c>
      <c r="AI18" s="29">
        <v>1302.68</v>
      </c>
      <c r="AJ18" s="29">
        <v>340215.08</v>
      </c>
      <c r="AK18" s="29">
        <f>AK19+AK20</f>
        <v>1545136.57</v>
      </c>
      <c r="AL18" s="29">
        <f>+AL19+AL20</f>
        <v>8596054.8200000003</v>
      </c>
      <c r="AO18" s="27">
        <f>F18</f>
        <v>6102203.6099999994</v>
      </c>
      <c r="AP18" s="27">
        <f>K18</f>
        <v>864090.12</v>
      </c>
      <c r="AQ18" s="27">
        <f>S18</f>
        <v>84624.520000000019</v>
      </c>
      <c r="AR18" s="27">
        <f t="shared" si="0"/>
        <v>1545136.57</v>
      </c>
      <c r="AT18" s="27">
        <f t="shared" ref="AT18" si="8">+AT19+AT20</f>
        <v>8596054.8200000003</v>
      </c>
    </row>
    <row r="19" spans="1:46" x14ac:dyDescent="0.2">
      <c r="A19" s="10" t="s">
        <v>4</v>
      </c>
      <c r="B19" s="6"/>
      <c r="C19" s="7"/>
      <c r="D19" s="29">
        <v>1776486.0199999998</v>
      </c>
      <c r="E19" s="29">
        <v>3495922.0199999996</v>
      </c>
      <c r="F19" s="29">
        <f t="shared" ref="F19:F20" si="9">SUM(D19:E19)</f>
        <v>5272408.0399999991</v>
      </c>
      <c r="G19" s="29">
        <v>14436.57</v>
      </c>
      <c r="H19" s="29">
        <v>392977.11</v>
      </c>
      <c r="I19" s="29">
        <v>414285.57999999996</v>
      </c>
      <c r="J19" s="29">
        <v>24554.859999999997</v>
      </c>
      <c r="K19" s="29">
        <f t="shared" ref="K19:K20" si="10">SUM(G19:J19)</f>
        <v>846254.12</v>
      </c>
      <c r="L19" s="29">
        <v>6029.25</v>
      </c>
      <c r="M19" s="29">
        <v>52295.040000000015</v>
      </c>
      <c r="N19" s="29">
        <v>1988.4</v>
      </c>
      <c r="O19" s="29">
        <v>9020.4700000000012</v>
      </c>
      <c r="P19" s="29">
        <v>6386</v>
      </c>
      <c r="Q19" s="29">
        <v>1093.3599999999999</v>
      </c>
      <c r="R19" s="29">
        <v>7812</v>
      </c>
      <c r="S19" s="29">
        <f t="shared" ref="S19:S20" si="11">SUM(L19:R19)</f>
        <v>84624.520000000019</v>
      </c>
      <c r="T19" s="29">
        <v>1811</v>
      </c>
      <c r="U19" s="29">
        <v>3853.49</v>
      </c>
      <c r="V19" s="29">
        <v>24880.769999999997</v>
      </c>
      <c r="W19" s="29">
        <v>116790.51999999999</v>
      </c>
      <c r="X19" s="29">
        <v>0</v>
      </c>
      <c r="Y19" s="29">
        <v>0</v>
      </c>
      <c r="Z19" s="29">
        <v>210865.51999999996</v>
      </c>
      <c r="AA19" s="29">
        <v>114004.54000000001</v>
      </c>
      <c r="AB19" s="29">
        <v>28193</v>
      </c>
      <c r="AC19" s="29">
        <v>7691.1299999999992</v>
      </c>
      <c r="AD19" s="29">
        <v>31412</v>
      </c>
      <c r="AE19" s="29">
        <v>13032.86</v>
      </c>
      <c r="AF19" s="29">
        <v>0</v>
      </c>
      <c r="AG19" s="29">
        <v>0</v>
      </c>
      <c r="AH19" s="29">
        <v>3575.41</v>
      </c>
      <c r="AI19" s="29">
        <v>1302.68</v>
      </c>
      <c r="AJ19" s="29">
        <v>53620.08</v>
      </c>
      <c r="AK19" s="29">
        <f>SUM(T19:AJ19)</f>
        <v>611033</v>
      </c>
      <c r="AL19" s="29">
        <f>F19+K19+S19+AK19</f>
        <v>6814319.6799999997</v>
      </c>
      <c r="AO19" s="27">
        <f>F19</f>
        <v>5272408.0399999991</v>
      </c>
      <c r="AP19" s="27">
        <f>K19</f>
        <v>846254.12</v>
      </c>
      <c r="AQ19" s="27">
        <f>S19</f>
        <v>84624.520000000019</v>
      </c>
      <c r="AR19" s="27">
        <f t="shared" si="0"/>
        <v>611033</v>
      </c>
      <c r="AT19" s="27">
        <f>SUM(AO19:AS19)</f>
        <v>6814319.6799999997</v>
      </c>
    </row>
    <row r="20" spans="1:46" x14ac:dyDescent="0.2">
      <c r="A20" s="10" t="s">
        <v>5</v>
      </c>
      <c r="B20" s="6"/>
      <c r="C20" s="7"/>
      <c r="D20" s="29">
        <v>829795.57</v>
      </c>
      <c r="E20" s="29">
        <v>0</v>
      </c>
      <c r="F20" s="29">
        <f t="shared" si="9"/>
        <v>829795.57</v>
      </c>
      <c r="G20" s="29">
        <v>0</v>
      </c>
      <c r="H20" s="29">
        <v>0</v>
      </c>
      <c r="I20" s="29">
        <v>0</v>
      </c>
      <c r="J20" s="29">
        <v>17836</v>
      </c>
      <c r="K20" s="29">
        <f t="shared" si="10"/>
        <v>17836</v>
      </c>
      <c r="L20" s="29">
        <v>0</v>
      </c>
      <c r="M20" s="29">
        <v>0</v>
      </c>
      <c r="N20" s="29">
        <v>0</v>
      </c>
      <c r="O20" s="29">
        <v>0</v>
      </c>
      <c r="P20" s="29">
        <v>0</v>
      </c>
      <c r="Q20" s="29">
        <v>0</v>
      </c>
      <c r="R20" s="29">
        <v>0</v>
      </c>
      <c r="S20" s="29">
        <f t="shared" si="11"/>
        <v>0</v>
      </c>
      <c r="T20" s="29">
        <v>0</v>
      </c>
      <c r="U20" s="29">
        <v>50802</v>
      </c>
      <c r="V20" s="29">
        <v>27890</v>
      </c>
      <c r="W20" s="29">
        <v>0</v>
      </c>
      <c r="X20" s="29">
        <v>38724</v>
      </c>
      <c r="Y20" s="29">
        <v>6458</v>
      </c>
      <c r="Z20" s="29">
        <v>0</v>
      </c>
      <c r="AA20" s="29">
        <v>119693</v>
      </c>
      <c r="AB20" s="29">
        <v>130946</v>
      </c>
      <c r="AC20" s="29">
        <v>0</v>
      </c>
      <c r="AD20" s="29">
        <v>236472.57</v>
      </c>
      <c r="AE20" s="29">
        <v>0</v>
      </c>
      <c r="AF20" s="29">
        <v>8760</v>
      </c>
      <c r="AG20" s="29">
        <v>10822</v>
      </c>
      <c r="AH20" s="29">
        <v>16941</v>
      </c>
      <c r="AI20" s="29">
        <v>0</v>
      </c>
      <c r="AJ20" s="29">
        <v>286595</v>
      </c>
      <c r="AK20" s="29">
        <f>SUM(T20:AJ20)</f>
        <v>934103.57000000007</v>
      </c>
      <c r="AL20" s="29">
        <f>F20+K20+S20+AK20</f>
        <v>1781735.1400000001</v>
      </c>
      <c r="AO20" s="27">
        <f>F20</f>
        <v>829795.57</v>
      </c>
      <c r="AP20" s="27">
        <f>K20</f>
        <v>17836</v>
      </c>
      <c r="AQ20" s="27">
        <f>S20</f>
        <v>0</v>
      </c>
      <c r="AR20" s="27">
        <f t="shared" si="0"/>
        <v>934103.57000000007</v>
      </c>
      <c r="AT20" s="27">
        <f>SUM(AO20:AS20)</f>
        <v>1781735.1400000001</v>
      </c>
    </row>
    <row r="21" spans="1:46" x14ac:dyDescent="0.2">
      <c r="A21" s="8"/>
      <c r="B21" s="9"/>
      <c r="C21" s="7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</row>
    <row r="22" spans="1:46" x14ac:dyDescent="0.2">
      <c r="A22" s="10" t="s">
        <v>6</v>
      </c>
      <c r="B22" s="6"/>
      <c r="C22" s="7"/>
      <c r="D22" s="29">
        <v>6824148.0269999998</v>
      </c>
      <c r="E22" s="29">
        <v>3886467.3500000006</v>
      </c>
      <c r="F22" s="29">
        <f>F23+F24</f>
        <v>10710615.377</v>
      </c>
      <c r="G22" s="29">
        <v>33376.04</v>
      </c>
      <c r="H22" s="29">
        <v>1145623.8700000001</v>
      </c>
      <c r="I22" s="29">
        <v>1417776.5700000019</v>
      </c>
      <c r="J22" s="29">
        <v>146627.05499999999</v>
      </c>
      <c r="K22" s="29">
        <f>K23+K24</f>
        <v>2743403.5350000025</v>
      </c>
      <c r="L22" s="29">
        <v>18740.53</v>
      </c>
      <c r="M22" s="29">
        <v>153370.80000000002</v>
      </c>
      <c r="N22" s="29">
        <v>4139.0200000000004</v>
      </c>
      <c r="O22" s="29">
        <v>14663.72</v>
      </c>
      <c r="P22" s="29">
        <v>19491.45</v>
      </c>
      <c r="Q22" s="29">
        <v>5000</v>
      </c>
      <c r="R22" s="29">
        <v>42332.4</v>
      </c>
      <c r="S22" s="29">
        <f>S23+S24</f>
        <v>257737.92</v>
      </c>
      <c r="T22" s="29">
        <v>3639</v>
      </c>
      <c r="U22" s="29">
        <v>176868.05000000002</v>
      </c>
      <c r="V22" s="29">
        <v>158735.88</v>
      </c>
      <c r="W22" s="29">
        <v>305307.59400000004</v>
      </c>
      <c r="X22" s="29">
        <v>176826</v>
      </c>
      <c r="Y22" s="29">
        <v>19557.940000000002</v>
      </c>
      <c r="Z22" s="29">
        <v>581426.35849999997</v>
      </c>
      <c r="AA22" s="29">
        <v>727524.27799999993</v>
      </c>
      <c r="AB22" s="29">
        <v>441369.2</v>
      </c>
      <c r="AC22" s="29">
        <v>27699.805000000004</v>
      </c>
      <c r="AD22" s="29">
        <v>1138039.3899999999</v>
      </c>
      <c r="AE22" s="29">
        <v>30406.98</v>
      </c>
      <c r="AF22" s="29">
        <v>26936.289999999997</v>
      </c>
      <c r="AG22" s="29">
        <v>36346.68</v>
      </c>
      <c r="AH22" s="29">
        <v>66330.44</v>
      </c>
      <c r="AI22" s="29">
        <v>596.66999999999996</v>
      </c>
      <c r="AJ22" s="29">
        <v>1194646.524</v>
      </c>
      <c r="AK22" s="29">
        <f>AK23+AK24</f>
        <v>5112257.0795</v>
      </c>
      <c r="AL22" s="29">
        <f>+AL23+AL24</f>
        <v>18824013.911500003</v>
      </c>
      <c r="AO22" s="27">
        <f>F22</f>
        <v>10710615.377</v>
      </c>
      <c r="AP22" s="27">
        <f>K22</f>
        <v>2743403.5350000025</v>
      </c>
      <c r="AQ22" s="27">
        <f>S22</f>
        <v>257737.92</v>
      </c>
      <c r="AR22" s="27">
        <f t="shared" si="0"/>
        <v>5112257.0795</v>
      </c>
      <c r="AT22" s="27">
        <f>+AT23+AT24</f>
        <v>18824013.911500003</v>
      </c>
    </row>
    <row r="23" spans="1:46" x14ac:dyDescent="0.2">
      <c r="A23" s="10" t="s">
        <v>4</v>
      </c>
      <c r="B23" s="6"/>
      <c r="C23" s="7"/>
      <c r="D23" s="29">
        <v>4195285.3870000001</v>
      </c>
      <c r="E23" s="29">
        <v>3886467.3500000006</v>
      </c>
      <c r="F23" s="29">
        <f t="shared" ref="F23:F24" si="12">SUM(D23:E23)</f>
        <v>8081752.7370000007</v>
      </c>
      <c r="G23" s="29">
        <v>33376.04</v>
      </c>
      <c r="H23" s="29">
        <v>1145623.8700000001</v>
      </c>
      <c r="I23" s="29">
        <v>1417776.5700000019</v>
      </c>
      <c r="J23" s="29">
        <v>97032.244999999995</v>
      </c>
      <c r="K23" s="29">
        <f t="shared" ref="K23:K24" si="13">SUM(G23:J23)</f>
        <v>2693808.7250000024</v>
      </c>
      <c r="L23" s="29">
        <v>18740.53</v>
      </c>
      <c r="M23" s="29">
        <v>153370.80000000002</v>
      </c>
      <c r="N23" s="29">
        <v>4139.0200000000004</v>
      </c>
      <c r="O23" s="29">
        <v>14663.72</v>
      </c>
      <c r="P23" s="29">
        <v>19491.45</v>
      </c>
      <c r="Q23" s="29">
        <v>5000</v>
      </c>
      <c r="R23" s="29">
        <v>42332.4</v>
      </c>
      <c r="S23" s="29">
        <f t="shared" ref="S23:S24" si="14">SUM(L23:R23)</f>
        <v>257737.92</v>
      </c>
      <c r="T23" s="29">
        <v>3639</v>
      </c>
      <c r="U23" s="29">
        <v>13067.75</v>
      </c>
      <c r="V23" s="29">
        <v>65332.039999999994</v>
      </c>
      <c r="W23" s="29">
        <v>305307.59400000004</v>
      </c>
      <c r="X23" s="29">
        <v>0</v>
      </c>
      <c r="Y23" s="29">
        <v>0</v>
      </c>
      <c r="Z23" s="29">
        <v>581426.35849999997</v>
      </c>
      <c r="AA23" s="29">
        <v>401643.46799999994</v>
      </c>
      <c r="AB23" s="29">
        <v>49981.2</v>
      </c>
      <c r="AC23" s="29">
        <v>27699.805000000004</v>
      </c>
      <c r="AD23" s="29">
        <v>86833.499999999985</v>
      </c>
      <c r="AE23" s="29">
        <v>30406.98</v>
      </c>
      <c r="AF23" s="29">
        <v>0</v>
      </c>
      <c r="AG23" s="29">
        <v>0</v>
      </c>
      <c r="AH23" s="29">
        <v>9008.0600000000013</v>
      </c>
      <c r="AI23" s="29">
        <v>596.66999999999996</v>
      </c>
      <c r="AJ23" s="29">
        <v>187873.98</v>
      </c>
      <c r="AK23" s="29">
        <f>SUM(T23:AJ23)</f>
        <v>1762816.4054999996</v>
      </c>
      <c r="AL23" s="29">
        <f>F23+K23+S23+AK23</f>
        <v>12796115.787500003</v>
      </c>
      <c r="AO23" s="27">
        <f>F23</f>
        <v>8081752.7370000007</v>
      </c>
      <c r="AP23" s="27">
        <f>K23</f>
        <v>2693808.7250000024</v>
      </c>
      <c r="AQ23" s="27">
        <f>S23</f>
        <v>257737.92</v>
      </c>
      <c r="AR23" s="27">
        <f t="shared" si="0"/>
        <v>1762816.4054999996</v>
      </c>
      <c r="AT23" s="27">
        <f>SUM(AO23:AS23)</f>
        <v>12796115.787500003</v>
      </c>
    </row>
    <row r="24" spans="1:46" x14ac:dyDescent="0.2">
      <c r="A24" s="10" t="s">
        <v>5</v>
      </c>
      <c r="B24" s="6"/>
      <c r="C24" s="7"/>
      <c r="D24" s="29">
        <v>2628862.6399999997</v>
      </c>
      <c r="E24" s="29">
        <v>0</v>
      </c>
      <c r="F24" s="29">
        <f t="shared" si="12"/>
        <v>2628862.6399999997</v>
      </c>
      <c r="G24" s="29">
        <v>0</v>
      </c>
      <c r="H24" s="29">
        <v>0</v>
      </c>
      <c r="I24" s="29">
        <v>0</v>
      </c>
      <c r="J24" s="29">
        <v>49594.810000000005</v>
      </c>
      <c r="K24" s="29">
        <f t="shared" si="13"/>
        <v>49594.810000000005</v>
      </c>
      <c r="L24" s="29">
        <v>0</v>
      </c>
      <c r="M24" s="29">
        <v>0</v>
      </c>
      <c r="N24" s="29">
        <v>0</v>
      </c>
      <c r="O24" s="29">
        <v>0</v>
      </c>
      <c r="P24" s="29">
        <v>0</v>
      </c>
      <c r="Q24" s="29">
        <v>0</v>
      </c>
      <c r="R24" s="29">
        <v>0</v>
      </c>
      <c r="S24" s="29">
        <f t="shared" si="14"/>
        <v>0</v>
      </c>
      <c r="T24" s="29">
        <v>0</v>
      </c>
      <c r="U24" s="29">
        <v>163800.30000000002</v>
      </c>
      <c r="V24" s="29">
        <v>93403.839999999997</v>
      </c>
      <c r="W24" s="29">
        <v>0</v>
      </c>
      <c r="X24" s="29">
        <v>176826</v>
      </c>
      <c r="Y24" s="29">
        <v>19557.940000000002</v>
      </c>
      <c r="Z24" s="29">
        <v>0</v>
      </c>
      <c r="AA24" s="29">
        <v>325880.81</v>
      </c>
      <c r="AB24" s="29">
        <v>391388</v>
      </c>
      <c r="AC24" s="29">
        <v>0</v>
      </c>
      <c r="AD24" s="29">
        <v>1051205.8899999999</v>
      </c>
      <c r="AE24" s="29">
        <v>0</v>
      </c>
      <c r="AF24" s="29">
        <v>26936.289999999997</v>
      </c>
      <c r="AG24" s="29">
        <v>36346.68</v>
      </c>
      <c r="AH24" s="29">
        <v>57322.38</v>
      </c>
      <c r="AI24" s="29">
        <v>0</v>
      </c>
      <c r="AJ24" s="29">
        <v>1006772.5439999999</v>
      </c>
      <c r="AK24" s="29">
        <f>SUM(T24:AJ24)</f>
        <v>3349440.6740000001</v>
      </c>
      <c r="AL24" s="29">
        <f>F24+K24+S24+AK24</f>
        <v>6027898.1239999998</v>
      </c>
      <c r="AO24" s="27">
        <f>F24</f>
        <v>2628862.6399999997</v>
      </c>
      <c r="AP24" s="27">
        <f>K24</f>
        <v>49594.810000000005</v>
      </c>
      <c r="AQ24" s="27">
        <f>S24</f>
        <v>0</v>
      </c>
      <c r="AR24" s="27">
        <f t="shared" si="0"/>
        <v>3349440.6740000001</v>
      </c>
      <c r="AT24" s="27">
        <f>SUM(AO24:AS24)</f>
        <v>6027898.1239999998</v>
      </c>
    </row>
    <row r="25" spans="1:46" x14ac:dyDescent="0.2">
      <c r="A25" s="8"/>
      <c r="B25" s="9"/>
      <c r="C25" s="7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</row>
    <row r="26" spans="1:46" x14ac:dyDescent="0.2">
      <c r="A26" s="10" t="s">
        <v>7</v>
      </c>
      <c r="B26" s="6"/>
      <c r="C26" s="7"/>
      <c r="D26" s="29">
        <v>95842.547999999995</v>
      </c>
      <c r="E26" s="29">
        <v>115783.4</v>
      </c>
      <c r="F26" s="29">
        <f>F27+F28</f>
        <v>211625.94799999997</v>
      </c>
      <c r="G26" s="29">
        <v>2397.67</v>
      </c>
      <c r="H26" s="29">
        <v>121399.87999999998</v>
      </c>
      <c r="I26" s="29">
        <v>118127.17999999998</v>
      </c>
      <c r="J26" s="29">
        <v>6169.2</v>
      </c>
      <c r="K26" s="29">
        <f>K27+K28</f>
        <v>248093.92999999996</v>
      </c>
      <c r="L26" s="29">
        <v>1327.22</v>
      </c>
      <c r="M26" s="29">
        <v>10734.340000000004</v>
      </c>
      <c r="N26" s="29">
        <v>479.02</v>
      </c>
      <c r="O26" s="29">
        <v>1040.3499999999999</v>
      </c>
      <c r="P26" s="29">
        <v>1205.5</v>
      </c>
      <c r="Q26" s="29">
        <v>85.36</v>
      </c>
      <c r="R26" s="29">
        <v>1702.1999999999996</v>
      </c>
      <c r="S26" s="29">
        <f>S27+S28</f>
        <v>16573.990000000005</v>
      </c>
      <c r="T26" s="29">
        <v>93</v>
      </c>
      <c r="U26" s="29">
        <v>2311.88</v>
      </c>
      <c r="V26" s="29">
        <v>4693.6499999999996</v>
      </c>
      <c r="W26" s="29">
        <v>10103.329999999998</v>
      </c>
      <c r="X26" s="29">
        <v>1471.2600000000002</v>
      </c>
      <c r="Y26" s="29">
        <v>234.85</v>
      </c>
      <c r="Z26" s="29">
        <v>14306.8</v>
      </c>
      <c r="AA26" s="29">
        <v>21008.940000000002</v>
      </c>
      <c r="AB26" s="29">
        <v>2684.8799999999997</v>
      </c>
      <c r="AC26" s="29">
        <v>1603.02</v>
      </c>
      <c r="AD26" s="29">
        <v>10918.43</v>
      </c>
      <c r="AE26" s="29">
        <v>1010.45</v>
      </c>
      <c r="AF26" s="29">
        <v>708.1099999999999</v>
      </c>
      <c r="AG26" s="29">
        <v>731.03</v>
      </c>
      <c r="AH26" s="29">
        <v>1144.47</v>
      </c>
      <c r="AI26" s="29">
        <v>45.79</v>
      </c>
      <c r="AJ26" s="29">
        <v>15825.440000000002</v>
      </c>
      <c r="AK26" s="29">
        <f>AK27+AK28</f>
        <v>88895.33</v>
      </c>
      <c r="AL26" s="29">
        <f>+AL27+AL28</f>
        <v>565189.19799999997</v>
      </c>
      <c r="AO26" s="27">
        <f>F26</f>
        <v>211625.94799999997</v>
      </c>
      <c r="AP26" s="27">
        <f>K26</f>
        <v>248093.92999999996</v>
      </c>
      <c r="AQ26" s="27">
        <f>S26</f>
        <v>16573.990000000005</v>
      </c>
      <c r="AR26" s="27">
        <f t="shared" si="0"/>
        <v>88895.33</v>
      </c>
      <c r="AT26" s="27">
        <f t="shared" ref="AT26" si="15">+AT27+AT28</f>
        <v>565189.19799999997</v>
      </c>
    </row>
    <row r="27" spans="1:46" x14ac:dyDescent="0.2">
      <c r="A27" s="10" t="s">
        <v>4</v>
      </c>
      <c r="B27" s="6"/>
      <c r="C27" s="7"/>
      <c r="D27" s="29">
        <v>76908.149999999994</v>
      </c>
      <c r="E27" s="29">
        <v>115783.4</v>
      </c>
      <c r="F27" s="29">
        <f t="shared" ref="F27:F28" si="16">SUM(D27:E27)</f>
        <v>192691.55</v>
      </c>
      <c r="G27" s="29">
        <v>2397.67</v>
      </c>
      <c r="H27" s="29">
        <v>121399.87999999998</v>
      </c>
      <c r="I27" s="29">
        <v>118127.17999999998</v>
      </c>
      <c r="J27" s="29">
        <v>5092.67</v>
      </c>
      <c r="K27" s="29">
        <f t="shared" ref="K27:K28" si="17">SUM(G27:J27)</f>
        <v>247017.39999999997</v>
      </c>
      <c r="L27" s="29">
        <v>1327.22</v>
      </c>
      <c r="M27" s="29">
        <v>10734.340000000004</v>
      </c>
      <c r="N27" s="29">
        <v>479.02</v>
      </c>
      <c r="O27" s="29">
        <v>1040.3499999999999</v>
      </c>
      <c r="P27" s="29">
        <v>1205.5</v>
      </c>
      <c r="Q27" s="29">
        <v>85.36</v>
      </c>
      <c r="R27" s="29">
        <v>1702.1999999999996</v>
      </c>
      <c r="S27" s="29">
        <f t="shared" ref="S27:S28" si="18">SUM(L27:R27)</f>
        <v>16573.990000000005</v>
      </c>
      <c r="T27" s="29">
        <v>93</v>
      </c>
      <c r="U27" s="29">
        <v>524.25</v>
      </c>
      <c r="V27" s="29">
        <v>3780.42</v>
      </c>
      <c r="W27" s="29">
        <v>10103.329999999998</v>
      </c>
      <c r="X27" s="29">
        <v>0</v>
      </c>
      <c r="Y27" s="29">
        <v>0</v>
      </c>
      <c r="Z27" s="29">
        <v>14306.8</v>
      </c>
      <c r="AA27" s="29">
        <v>19253.250000000004</v>
      </c>
      <c r="AB27" s="29">
        <v>717.37</v>
      </c>
      <c r="AC27" s="29">
        <v>1603.02</v>
      </c>
      <c r="AD27" s="29">
        <v>3483.87</v>
      </c>
      <c r="AE27" s="29">
        <v>1010.45</v>
      </c>
      <c r="AF27" s="29">
        <v>0</v>
      </c>
      <c r="AG27" s="29">
        <v>0</v>
      </c>
      <c r="AH27" s="29">
        <v>623.84</v>
      </c>
      <c r="AI27" s="29">
        <v>45.79</v>
      </c>
      <c r="AJ27" s="29">
        <v>9478.1600000000017</v>
      </c>
      <c r="AK27" s="29">
        <f>SUM(T27:AJ27)</f>
        <v>65023.55</v>
      </c>
      <c r="AL27" s="29">
        <f>F27+K27+S27+AK27</f>
        <v>521306.48999999993</v>
      </c>
      <c r="AO27" s="27">
        <f>F27</f>
        <v>192691.55</v>
      </c>
      <c r="AP27" s="27">
        <f>K27</f>
        <v>247017.39999999997</v>
      </c>
      <c r="AQ27" s="27">
        <f>S27</f>
        <v>16573.990000000005</v>
      </c>
      <c r="AR27" s="27">
        <f t="shared" si="0"/>
        <v>65023.55</v>
      </c>
      <c r="AT27" s="27">
        <f>SUM(AO27:AS27)</f>
        <v>521306.48999999993</v>
      </c>
    </row>
    <row r="28" spans="1:46" x14ac:dyDescent="0.2">
      <c r="A28" s="10" t="s">
        <v>5</v>
      </c>
      <c r="B28" s="6"/>
      <c r="C28" s="7"/>
      <c r="D28" s="29">
        <v>18934.398000000001</v>
      </c>
      <c r="E28" s="29">
        <v>0</v>
      </c>
      <c r="F28" s="29">
        <f t="shared" si="16"/>
        <v>18934.398000000001</v>
      </c>
      <c r="G28" s="29">
        <v>0</v>
      </c>
      <c r="H28" s="29">
        <v>0</v>
      </c>
      <c r="I28" s="29">
        <v>0</v>
      </c>
      <c r="J28" s="29">
        <v>1076.53</v>
      </c>
      <c r="K28" s="29">
        <f t="shared" si="17"/>
        <v>1076.53</v>
      </c>
      <c r="L28" s="29">
        <v>0</v>
      </c>
      <c r="M28" s="29">
        <v>0</v>
      </c>
      <c r="N28" s="29">
        <v>0</v>
      </c>
      <c r="O28" s="29">
        <v>0</v>
      </c>
      <c r="P28" s="29">
        <v>0</v>
      </c>
      <c r="Q28" s="29">
        <v>0</v>
      </c>
      <c r="R28" s="29">
        <v>0</v>
      </c>
      <c r="S28" s="29">
        <f t="shared" si="18"/>
        <v>0</v>
      </c>
      <c r="T28" s="29">
        <v>0</v>
      </c>
      <c r="U28" s="29">
        <v>1787.6299999999999</v>
      </c>
      <c r="V28" s="29">
        <v>913.23</v>
      </c>
      <c r="W28" s="29">
        <v>0</v>
      </c>
      <c r="X28" s="29">
        <v>1471.2600000000002</v>
      </c>
      <c r="Y28" s="29">
        <v>234.85</v>
      </c>
      <c r="Z28" s="29">
        <v>0</v>
      </c>
      <c r="AA28" s="29">
        <v>1755.69</v>
      </c>
      <c r="AB28" s="29">
        <v>1967.5099999999998</v>
      </c>
      <c r="AC28" s="29">
        <v>0</v>
      </c>
      <c r="AD28" s="29">
        <v>7434.5599999999995</v>
      </c>
      <c r="AE28" s="29">
        <v>0</v>
      </c>
      <c r="AF28" s="29">
        <v>708.1099999999999</v>
      </c>
      <c r="AG28" s="29">
        <v>731.03</v>
      </c>
      <c r="AH28" s="29">
        <v>520.63</v>
      </c>
      <c r="AI28" s="29">
        <v>0</v>
      </c>
      <c r="AJ28" s="29">
        <v>6347.28</v>
      </c>
      <c r="AK28" s="29">
        <f>SUM(T28:AJ28)</f>
        <v>23871.78</v>
      </c>
      <c r="AL28" s="29">
        <f>F28+K28+S28+AK28</f>
        <v>43882.707999999999</v>
      </c>
      <c r="AO28" s="27">
        <f>F28</f>
        <v>18934.398000000001</v>
      </c>
      <c r="AP28" s="27">
        <f>K28</f>
        <v>1076.53</v>
      </c>
      <c r="AQ28" s="27">
        <f>S28</f>
        <v>0</v>
      </c>
      <c r="AR28" s="27">
        <f t="shared" si="0"/>
        <v>23871.78</v>
      </c>
      <c r="AT28" s="27">
        <f>SUM(AO28:AS28)</f>
        <v>43882.707999999999</v>
      </c>
    </row>
    <row r="29" spans="1:46" x14ac:dyDescent="0.2">
      <c r="A29" s="8"/>
      <c r="B29" s="9"/>
      <c r="C29" s="7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</row>
    <row r="30" spans="1:46" x14ac:dyDescent="0.2">
      <c r="A30" s="10" t="s">
        <v>8</v>
      </c>
      <c r="B30" s="6"/>
      <c r="C30" s="7"/>
      <c r="D30" s="29">
        <v>16483.510000000002</v>
      </c>
      <c r="E30" s="29">
        <v>20276.399999999987</v>
      </c>
      <c r="F30" s="29">
        <f>F31+F32</f>
        <v>36759.909999999982</v>
      </c>
      <c r="G30" s="29">
        <v>374.72999999999996</v>
      </c>
      <c r="H30" s="29">
        <v>29496.199999999968</v>
      </c>
      <c r="I30" s="29">
        <v>30070.80000000001</v>
      </c>
      <c r="J30" s="29">
        <v>1064.44</v>
      </c>
      <c r="K30" s="29">
        <f>K31+K32</f>
        <v>61006.169999999984</v>
      </c>
      <c r="L30" s="29">
        <v>252.3</v>
      </c>
      <c r="M30" s="29">
        <v>2611.6000000000004</v>
      </c>
      <c r="N30" s="29">
        <v>101.99000000000001</v>
      </c>
      <c r="O30" s="29">
        <v>226.02000000000004</v>
      </c>
      <c r="P30" s="29">
        <v>249.18</v>
      </c>
      <c r="Q30" s="29">
        <v>25.6</v>
      </c>
      <c r="R30" s="29">
        <v>629.88000000000011</v>
      </c>
      <c r="S30" s="29">
        <f>S31+S32</f>
        <v>4096.57</v>
      </c>
      <c r="T30" s="29">
        <v>18</v>
      </c>
      <c r="U30" s="29">
        <v>383.4</v>
      </c>
      <c r="V30" s="29">
        <v>759.76</v>
      </c>
      <c r="W30" s="29">
        <v>1960.1399999999996</v>
      </c>
      <c r="X30" s="29">
        <v>269.2</v>
      </c>
      <c r="Y30" s="29">
        <v>38</v>
      </c>
      <c r="Z30" s="29">
        <v>2430.7000000000003</v>
      </c>
      <c r="AA30" s="29">
        <v>3876.24</v>
      </c>
      <c r="AB30" s="29">
        <v>504.25200000000001</v>
      </c>
      <c r="AC30" s="29">
        <v>360.3</v>
      </c>
      <c r="AD30" s="29">
        <v>1745.57</v>
      </c>
      <c r="AE30" s="29">
        <v>218.32</v>
      </c>
      <c r="AF30" s="29">
        <v>120.97999999999999</v>
      </c>
      <c r="AG30" s="29">
        <v>126.28999999999999</v>
      </c>
      <c r="AH30" s="29">
        <v>176.01</v>
      </c>
      <c r="AI30" s="29">
        <v>17.670000000000002</v>
      </c>
      <c r="AJ30" s="29">
        <v>2689.4100000000003</v>
      </c>
      <c r="AK30" s="29">
        <f>AK31+AK32</f>
        <v>15694.241999999998</v>
      </c>
      <c r="AL30" s="29">
        <f>+AL31+AL32</f>
        <v>117556.89199999996</v>
      </c>
      <c r="AO30" s="27">
        <f>F30</f>
        <v>36759.909999999982</v>
      </c>
      <c r="AP30" s="27">
        <f>K30</f>
        <v>61006.169999999984</v>
      </c>
      <c r="AQ30" s="27">
        <f>S30</f>
        <v>4096.57</v>
      </c>
      <c r="AR30" s="27">
        <f t="shared" si="0"/>
        <v>15694.241999999998</v>
      </c>
      <c r="AT30" s="27">
        <f>+AT31+AT32</f>
        <v>117556.89199999996</v>
      </c>
    </row>
    <row r="31" spans="1:46" x14ac:dyDescent="0.2">
      <c r="A31" s="10" t="s">
        <v>4</v>
      </c>
      <c r="B31" s="6"/>
      <c r="C31" s="7"/>
      <c r="D31" s="29">
        <v>13339.630000000001</v>
      </c>
      <c r="E31" s="29">
        <v>20276.399999999987</v>
      </c>
      <c r="F31" s="29">
        <f t="shared" ref="F31:F32" si="19">SUM(D31:E31)</f>
        <v>33616.029999999984</v>
      </c>
      <c r="G31" s="29">
        <v>374.72999999999996</v>
      </c>
      <c r="H31" s="29">
        <v>29496.199999999968</v>
      </c>
      <c r="I31" s="29">
        <v>30070.80000000001</v>
      </c>
      <c r="J31" s="29">
        <v>906.58</v>
      </c>
      <c r="K31" s="29">
        <f t="shared" ref="K31:K32" si="20">SUM(G31:J31)</f>
        <v>60848.309999999983</v>
      </c>
      <c r="L31" s="29">
        <v>252.3</v>
      </c>
      <c r="M31" s="29">
        <v>2611.6000000000004</v>
      </c>
      <c r="N31" s="29">
        <v>101.99000000000001</v>
      </c>
      <c r="O31" s="29">
        <v>226.02000000000004</v>
      </c>
      <c r="P31" s="29">
        <v>249.18</v>
      </c>
      <c r="Q31" s="29">
        <v>25.6</v>
      </c>
      <c r="R31" s="29">
        <v>629.88000000000011</v>
      </c>
      <c r="S31" s="29">
        <f t="shared" ref="S31:S32" si="21">SUM(L31:R31)</f>
        <v>4096.57</v>
      </c>
      <c r="T31" s="29">
        <v>18</v>
      </c>
      <c r="U31" s="29">
        <v>88</v>
      </c>
      <c r="V31" s="29">
        <v>615.52</v>
      </c>
      <c r="W31" s="29">
        <v>1960.1399999999996</v>
      </c>
      <c r="X31" s="29">
        <v>0</v>
      </c>
      <c r="Y31" s="29">
        <v>0</v>
      </c>
      <c r="Z31" s="29">
        <v>2430.7000000000003</v>
      </c>
      <c r="AA31" s="29">
        <v>3619.3799999999997</v>
      </c>
      <c r="AB31" s="29">
        <v>177.96199999999999</v>
      </c>
      <c r="AC31" s="29">
        <v>360.3</v>
      </c>
      <c r="AD31" s="29">
        <v>550.5</v>
      </c>
      <c r="AE31" s="29">
        <v>218.32</v>
      </c>
      <c r="AF31" s="29">
        <v>0</v>
      </c>
      <c r="AG31" s="29">
        <v>0</v>
      </c>
      <c r="AH31" s="29">
        <v>104.6</v>
      </c>
      <c r="AI31" s="29">
        <v>17.670000000000002</v>
      </c>
      <c r="AJ31" s="29">
        <v>1636.1300000000003</v>
      </c>
      <c r="AK31" s="29">
        <f>SUM(T31:AJ31)</f>
        <v>11797.222</v>
      </c>
      <c r="AL31" s="29">
        <f>F31+K31+S31+AK31</f>
        <v>110358.13199999997</v>
      </c>
      <c r="AO31" s="27">
        <f>F31</f>
        <v>33616.029999999984</v>
      </c>
      <c r="AP31" s="27">
        <f>K31</f>
        <v>60848.309999999983</v>
      </c>
      <c r="AQ31" s="27">
        <f>S31</f>
        <v>4096.57</v>
      </c>
      <c r="AR31" s="27">
        <f t="shared" si="0"/>
        <v>11797.222</v>
      </c>
      <c r="AT31" s="27">
        <f>SUM(AO31:AS31)</f>
        <v>110358.13199999997</v>
      </c>
    </row>
    <row r="32" spans="1:46" x14ac:dyDescent="0.2">
      <c r="A32" s="10" t="s">
        <v>5</v>
      </c>
      <c r="B32" s="6"/>
      <c r="C32" s="7"/>
      <c r="D32" s="29">
        <v>3143.88</v>
      </c>
      <c r="E32" s="29">
        <v>0</v>
      </c>
      <c r="F32" s="29">
        <f t="shared" si="19"/>
        <v>3143.88</v>
      </c>
      <c r="G32" s="29">
        <v>0</v>
      </c>
      <c r="H32" s="29">
        <v>0</v>
      </c>
      <c r="I32" s="29">
        <v>0</v>
      </c>
      <c r="J32" s="29">
        <v>157.85999999999999</v>
      </c>
      <c r="K32" s="29">
        <f t="shared" si="20"/>
        <v>157.85999999999999</v>
      </c>
      <c r="L32" s="29">
        <v>0</v>
      </c>
      <c r="M32" s="29">
        <v>0</v>
      </c>
      <c r="N32" s="29">
        <v>0</v>
      </c>
      <c r="O32" s="29">
        <v>0</v>
      </c>
      <c r="P32" s="29">
        <v>0</v>
      </c>
      <c r="Q32" s="29">
        <v>0</v>
      </c>
      <c r="R32" s="29">
        <v>0</v>
      </c>
      <c r="S32" s="29">
        <f t="shared" si="21"/>
        <v>0</v>
      </c>
      <c r="T32" s="29">
        <v>0</v>
      </c>
      <c r="U32" s="29">
        <v>295.39999999999998</v>
      </c>
      <c r="V32" s="29">
        <v>144.23999999999998</v>
      </c>
      <c r="W32" s="29">
        <v>0</v>
      </c>
      <c r="X32" s="29">
        <v>269.2</v>
      </c>
      <c r="Y32" s="29">
        <v>38</v>
      </c>
      <c r="Z32" s="29">
        <v>0</v>
      </c>
      <c r="AA32" s="29">
        <v>256.85999999999996</v>
      </c>
      <c r="AB32" s="29">
        <v>326.29000000000002</v>
      </c>
      <c r="AC32" s="29">
        <v>0</v>
      </c>
      <c r="AD32" s="29">
        <v>1195.07</v>
      </c>
      <c r="AE32" s="29">
        <v>0</v>
      </c>
      <c r="AF32" s="29">
        <v>120.97999999999999</v>
      </c>
      <c r="AG32" s="29">
        <v>126.28999999999999</v>
      </c>
      <c r="AH32" s="29">
        <v>71.41</v>
      </c>
      <c r="AI32" s="29">
        <v>0</v>
      </c>
      <c r="AJ32" s="29">
        <v>1053.28</v>
      </c>
      <c r="AK32" s="29">
        <f>SUM(T32:AJ32)</f>
        <v>3897.0199999999995</v>
      </c>
      <c r="AL32" s="29">
        <f>F32+K32+S32+AK32</f>
        <v>7198.76</v>
      </c>
      <c r="AO32" s="27">
        <f>F32</f>
        <v>3143.88</v>
      </c>
      <c r="AP32" s="27">
        <f>K32</f>
        <v>157.85999999999999</v>
      </c>
      <c r="AQ32" s="27">
        <f>S32</f>
        <v>0</v>
      </c>
      <c r="AR32" s="27">
        <f t="shared" si="0"/>
        <v>3897.0199999999995</v>
      </c>
      <c r="AT32" s="27">
        <f>SUM(AO32:AS32)</f>
        <v>7198.76</v>
      </c>
    </row>
    <row r="33" spans="1:46" x14ac:dyDescent="0.2">
      <c r="A33" s="8"/>
      <c r="B33" s="9"/>
      <c r="C33" s="7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</row>
    <row r="34" spans="1:46" x14ac:dyDescent="0.2">
      <c r="A34" s="10" t="s">
        <v>9</v>
      </c>
      <c r="B34" s="6"/>
      <c r="C34" s="7"/>
      <c r="D34" s="29">
        <v>4803.3250000000007</v>
      </c>
      <c r="E34" s="29">
        <v>4846.88</v>
      </c>
      <c r="F34" s="29">
        <f>F35+F36</f>
        <v>9650.2050000000017</v>
      </c>
      <c r="G34" s="29">
        <v>94.670000000000016</v>
      </c>
      <c r="H34" s="29">
        <v>6740.1999999999862</v>
      </c>
      <c r="I34" s="29">
        <v>6083.7899999999881</v>
      </c>
      <c r="J34" s="29">
        <v>320.52749999999997</v>
      </c>
      <c r="K34" s="29">
        <f>K35+K36</f>
        <v>13239.187499999975</v>
      </c>
      <c r="L34" s="29">
        <v>81.150000000000006</v>
      </c>
      <c r="M34" s="29">
        <v>587.29000000000008</v>
      </c>
      <c r="N34" s="29">
        <v>32.299999999999997</v>
      </c>
      <c r="O34" s="29">
        <v>35.800000000000004</v>
      </c>
      <c r="P34" s="29">
        <v>26.049999999999997</v>
      </c>
      <c r="Q34" s="29">
        <v>2.85</v>
      </c>
      <c r="R34" s="29">
        <v>72.250000000000028</v>
      </c>
      <c r="S34" s="29">
        <f>S35+S36</f>
        <v>837.68999999999994</v>
      </c>
      <c r="T34" s="29">
        <v>2.7250000000000001</v>
      </c>
      <c r="U34" s="29">
        <v>112.3625</v>
      </c>
      <c r="V34" s="29">
        <v>223.88500000000005</v>
      </c>
      <c r="W34" s="29">
        <v>363.57750000000004</v>
      </c>
      <c r="X34" s="29">
        <v>64.087500000000006</v>
      </c>
      <c r="Y34" s="29">
        <v>12.5</v>
      </c>
      <c r="Z34" s="29">
        <v>750.1350000000001</v>
      </c>
      <c r="AA34" s="29">
        <v>1025.42</v>
      </c>
      <c r="AB34" s="29">
        <v>123.0975</v>
      </c>
      <c r="AC34" s="29">
        <v>70.31</v>
      </c>
      <c r="AD34" s="29">
        <v>519.48874999999998</v>
      </c>
      <c r="AE34" s="29">
        <v>30.799999999999997</v>
      </c>
      <c r="AF34" s="29">
        <v>30.425000000000001</v>
      </c>
      <c r="AG34" s="29">
        <v>34.644999999999996</v>
      </c>
      <c r="AH34" s="29">
        <v>49.54</v>
      </c>
      <c r="AI34" s="29">
        <v>1.8</v>
      </c>
      <c r="AJ34" s="29">
        <v>782.18000000000006</v>
      </c>
      <c r="AK34" s="29">
        <f>AK35+AK36</f>
        <v>4196.9787500000011</v>
      </c>
      <c r="AL34" s="29">
        <f>+AL35+AL36</f>
        <v>27924.061249999977</v>
      </c>
      <c r="AO34" s="27">
        <f>F34</f>
        <v>9650.2050000000017</v>
      </c>
      <c r="AP34" s="27">
        <f>K34</f>
        <v>13239.187499999975</v>
      </c>
      <c r="AQ34" s="27">
        <f>S34</f>
        <v>837.68999999999994</v>
      </c>
      <c r="AR34" s="27">
        <f t="shared" si="0"/>
        <v>4196.9787500000011</v>
      </c>
      <c r="AT34" s="27">
        <f t="shared" ref="AT34" si="22">+AT35+AT36</f>
        <v>27924.061249999977</v>
      </c>
    </row>
    <row r="35" spans="1:46" x14ac:dyDescent="0.2">
      <c r="A35" s="10" t="s">
        <v>4</v>
      </c>
      <c r="B35" s="6"/>
      <c r="C35" s="7"/>
      <c r="D35" s="29">
        <v>3910.0250000000005</v>
      </c>
      <c r="E35" s="29">
        <v>4846.88</v>
      </c>
      <c r="F35" s="29">
        <f t="shared" ref="F35:F36" si="23">SUM(D35:E35)</f>
        <v>8756.9050000000007</v>
      </c>
      <c r="G35" s="29">
        <v>94.670000000000016</v>
      </c>
      <c r="H35" s="29">
        <v>6740.1999999999862</v>
      </c>
      <c r="I35" s="29">
        <v>6083.7899999999881</v>
      </c>
      <c r="J35" s="29">
        <v>267.03249999999997</v>
      </c>
      <c r="K35" s="29">
        <f t="shared" ref="K35:K36" si="24">SUM(G35:J35)</f>
        <v>13185.692499999974</v>
      </c>
      <c r="L35" s="29">
        <v>81.150000000000006</v>
      </c>
      <c r="M35" s="29">
        <v>587.29000000000008</v>
      </c>
      <c r="N35" s="29">
        <v>32.299999999999997</v>
      </c>
      <c r="O35" s="29">
        <v>35.800000000000004</v>
      </c>
      <c r="P35" s="29">
        <v>26.049999999999997</v>
      </c>
      <c r="Q35" s="29">
        <v>2.85</v>
      </c>
      <c r="R35" s="29">
        <v>72.250000000000028</v>
      </c>
      <c r="S35" s="29">
        <f t="shared" ref="S35:S36" si="25">SUM(L35:R35)</f>
        <v>837.68999999999994</v>
      </c>
      <c r="T35" s="29">
        <v>2.7250000000000001</v>
      </c>
      <c r="U35" s="29">
        <v>28.677499999999998</v>
      </c>
      <c r="V35" s="29">
        <v>176.58250000000004</v>
      </c>
      <c r="W35" s="29">
        <v>363.57750000000004</v>
      </c>
      <c r="X35" s="29">
        <v>0</v>
      </c>
      <c r="Y35" s="29">
        <v>0</v>
      </c>
      <c r="Z35" s="29">
        <v>750.1350000000001</v>
      </c>
      <c r="AA35" s="29">
        <v>945.57</v>
      </c>
      <c r="AB35" s="29">
        <v>30.419999999999998</v>
      </c>
      <c r="AC35" s="29">
        <v>70.31</v>
      </c>
      <c r="AD35" s="29">
        <v>140.55000000000001</v>
      </c>
      <c r="AE35" s="29">
        <v>30.799999999999997</v>
      </c>
      <c r="AF35" s="29">
        <v>0</v>
      </c>
      <c r="AG35" s="29">
        <v>0</v>
      </c>
      <c r="AH35" s="29">
        <v>24.975000000000001</v>
      </c>
      <c r="AI35" s="29">
        <v>1.8</v>
      </c>
      <c r="AJ35" s="29">
        <v>481.0675</v>
      </c>
      <c r="AK35" s="29">
        <f>SUM(T35:AJ35)</f>
        <v>3047.190000000001</v>
      </c>
      <c r="AL35" s="29">
        <f>F35+K35+S35+AK35</f>
        <v>25827.477499999975</v>
      </c>
      <c r="AO35" s="27">
        <f>F35</f>
        <v>8756.9050000000007</v>
      </c>
      <c r="AP35" s="27">
        <f>K35</f>
        <v>13185.692499999974</v>
      </c>
      <c r="AQ35" s="27">
        <f>S35</f>
        <v>837.68999999999994</v>
      </c>
      <c r="AR35" s="27">
        <f t="shared" si="0"/>
        <v>3047.190000000001</v>
      </c>
      <c r="AT35" s="27">
        <f>SUM(AO35:AS35)</f>
        <v>25827.477499999975</v>
      </c>
    </row>
    <row r="36" spans="1:46" x14ac:dyDescent="0.2">
      <c r="A36" s="10" t="s">
        <v>5</v>
      </c>
      <c r="B36" s="6"/>
      <c r="C36" s="7"/>
      <c r="D36" s="29">
        <v>893.30000000000018</v>
      </c>
      <c r="E36" s="29">
        <v>0</v>
      </c>
      <c r="F36" s="29">
        <f t="shared" si="23"/>
        <v>893.30000000000018</v>
      </c>
      <c r="G36" s="29">
        <v>0</v>
      </c>
      <c r="H36" s="29">
        <v>0</v>
      </c>
      <c r="I36" s="29">
        <v>0</v>
      </c>
      <c r="J36" s="29">
        <v>53.494999999999997</v>
      </c>
      <c r="K36" s="29">
        <f t="shared" si="24"/>
        <v>53.494999999999997</v>
      </c>
      <c r="L36" s="29">
        <v>0</v>
      </c>
      <c r="M36" s="29">
        <v>0</v>
      </c>
      <c r="N36" s="29">
        <v>0</v>
      </c>
      <c r="O36" s="29">
        <v>0</v>
      </c>
      <c r="P36" s="29">
        <v>0</v>
      </c>
      <c r="Q36" s="29">
        <v>0</v>
      </c>
      <c r="R36" s="29">
        <v>0</v>
      </c>
      <c r="S36" s="29">
        <f t="shared" si="25"/>
        <v>0</v>
      </c>
      <c r="T36" s="29">
        <v>0</v>
      </c>
      <c r="U36" s="29">
        <v>83.685000000000002</v>
      </c>
      <c r="V36" s="29">
        <v>47.302500000000009</v>
      </c>
      <c r="W36" s="29">
        <v>0</v>
      </c>
      <c r="X36" s="29">
        <v>64.087500000000006</v>
      </c>
      <c r="Y36" s="29">
        <v>12.5</v>
      </c>
      <c r="Z36" s="29">
        <v>0</v>
      </c>
      <c r="AA36" s="29">
        <v>79.850000000000009</v>
      </c>
      <c r="AB36" s="29">
        <v>92.677499999999995</v>
      </c>
      <c r="AC36" s="29">
        <v>0</v>
      </c>
      <c r="AD36" s="29">
        <v>378.93875000000003</v>
      </c>
      <c r="AE36" s="29">
        <v>0</v>
      </c>
      <c r="AF36" s="29">
        <v>30.425000000000001</v>
      </c>
      <c r="AG36" s="29">
        <v>34.644999999999996</v>
      </c>
      <c r="AH36" s="29">
        <v>24.564999999999998</v>
      </c>
      <c r="AI36" s="29">
        <v>0</v>
      </c>
      <c r="AJ36" s="29">
        <v>301.11250000000001</v>
      </c>
      <c r="AK36" s="29">
        <f>SUM(T36:AJ36)</f>
        <v>1149.7887499999999</v>
      </c>
      <c r="AL36" s="29">
        <f>F36+K36+S36+AK36</f>
        <v>2096.5837500000002</v>
      </c>
      <c r="AO36" s="27">
        <f>F36</f>
        <v>893.30000000000018</v>
      </c>
      <c r="AP36" s="27">
        <f>K36</f>
        <v>53.494999999999997</v>
      </c>
      <c r="AQ36" s="27">
        <f>S36</f>
        <v>0</v>
      </c>
      <c r="AR36" s="27">
        <f t="shared" si="0"/>
        <v>1149.7887499999999</v>
      </c>
      <c r="AT36" s="27">
        <f>SUM(AO36:AS36)</f>
        <v>2096.5837500000002</v>
      </c>
    </row>
    <row r="37" spans="1:46" x14ac:dyDescent="0.2">
      <c r="A37" s="8"/>
      <c r="B37" s="9"/>
      <c r="C37" s="7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</row>
    <row r="38" spans="1:46" x14ac:dyDescent="0.2">
      <c r="A38" s="10" t="s">
        <v>10</v>
      </c>
      <c r="B38" s="6"/>
      <c r="C38" s="7"/>
      <c r="D38" s="29">
        <v>19573.763999999996</v>
      </c>
      <c r="E38" s="29">
        <v>4814.2223333333322</v>
      </c>
      <c r="F38" s="29">
        <f>F39+F40</f>
        <v>24387.986333333327</v>
      </c>
      <c r="G38" s="29">
        <v>5407.5664999999981</v>
      </c>
      <c r="H38" s="29">
        <v>10927.517283333333</v>
      </c>
      <c r="I38" s="29">
        <v>36952.402666666669</v>
      </c>
      <c r="J38" s="29">
        <v>156</v>
      </c>
      <c r="K38" s="29">
        <f>K39+K40</f>
        <v>53443.486449999997</v>
      </c>
      <c r="L38" s="29">
        <v>1145.6808333333333</v>
      </c>
      <c r="M38" s="29">
        <v>1629.2241666666675</v>
      </c>
      <c r="N38" s="29">
        <v>687.11649999999997</v>
      </c>
      <c r="O38" s="29">
        <v>0</v>
      </c>
      <c r="P38" s="29">
        <v>0</v>
      </c>
      <c r="Q38" s="29">
        <v>0</v>
      </c>
      <c r="R38" s="29">
        <v>0</v>
      </c>
      <c r="S38" s="29">
        <f>S39+S40</f>
        <v>3462.0215000000007</v>
      </c>
      <c r="T38" s="29">
        <v>0</v>
      </c>
      <c r="U38" s="29">
        <v>0</v>
      </c>
      <c r="V38" s="29">
        <v>0</v>
      </c>
      <c r="W38" s="29">
        <v>0</v>
      </c>
      <c r="X38" s="29">
        <v>0</v>
      </c>
      <c r="Y38" s="29">
        <v>0</v>
      </c>
      <c r="Z38" s="29">
        <v>0</v>
      </c>
      <c r="AA38" s="29">
        <v>0</v>
      </c>
      <c r="AB38" s="29">
        <v>0</v>
      </c>
      <c r="AC38" s="29">
        <v>0</v>
      </c>
      <c r="AD38" s="29">
        <v>0</v>
      </c>
      <c r="AE38" s="29">
        <v>0</v>
      </c>
      <c r="AF38" s="29">
        <v>0</v>
      </c>
      <c r="AG38" s="29">
        <v>0</v>
      </c>
      <c r="AH38" s="29">
        <v>0</v>
      </c>
      <c r="AI38" s="29">
        <v>0</v>
      </c>
      <c r="AJ38" s="29">
        <v>0</v>
      </c>
      <c r="AK38" s="29">
        <f>AK39+AK40</f>
        <v>0</v>
      </c>
      <c r="AL38" s="29">
        <f>+AL39+AL40</f>
        <v>81293.494283333333</v>
      </c>
      <c r="AO38" s="27">
        <f t="shared" ref="AO38:AO44" si="26">F38</f>
        <v>24387.986333333327</v>
      </c>
      <c r="AP38" s="27">
        <f t="shared" ref="AP38:AP44" si="27">K38</f>
        <v>53443.486449999997</v>
      </c>
      <c r="AQ38" s="27">
        <f t="shared" ref="AQ38:AQ44" si="28">S38</f>
        <v>3462.0215000000007</v>
      </c>
      <c r="AR38" s="27">
        <f t="shared" ref="AR38:AR67" si="29">AK38</f>
        <v>0</v>
      </c>
      <c r="AT38" s="27">
        <f t="shared" ref="AT38" si="30">+AT39+AT40</f>
        <v>81293.494283333333</v>
      </c>
    </row>
    <row r="39" spans="1:46" x14ac:dyDescent="0.2">
      <c r="A39" s="10" t="s">
        <v>4</v>
      </c>
      <c r="B39" s="6"/>
      <c r="C39" s="7"/>
      <c r="D39" s="29">
        <v>6765.213999999999</v>
      </c>
      <c r="E39" s="29">
        <v>4814.2223333333322</v>
      </c>
      <c r="F39" s="29">
        <f t="shared" ref="F39:F40" si="31">SUM(D39:E39)</f>
        <v>11579.436333333331</v>
      </c>
      <c r="G39" s="29">
        <v>5407.5664999999981</v>
      </c>
      <c r="H39" s="29">
        <v>10927.517283333333</v>
      </c>
      <c r="I39" s="29">
        <v>36952.402666666669</v>
      </c>
      <c r="J39" s="29">
        <v>70</v>
      </c>
      <c r="K39" s="29">
        <f t="shared" ref="K39:K40" si="32">SUM(G39:J39)</f>
        <v>53357.486449999997</v>
      </c>
      <c r="L39" s="29">
        <v>1145.6808333333333</v>
      </c>
      <c r="M39" s="29">
        <v>1629.2241666666675</v>
      </c>
      <c r="N39" s="29">
        <v>687.11649999999997</v>
      </c>
      <c r="O39" s="29">
        <v>0</v>
      </c>
      <c r="P39" s="29">
        <v>0</v>
      </c>
      <c r="Q39" s="29">
        <v>0</v>
      </c>
      <c r="R39" s="29">
        <v>0</v>
      </c>
      <c r="S39" s="29">
        <f t="shared" ref="S39:S40" si="33">SUM(L39:R39)</f>
        <v>3462.0215000000007</v>
      </c>
      <c r="T39" s="29">
        <v>0</v>
      </c>
      <c r="U39" s="29">
        <v>0</v>
      </c>
      <c r="V39" s="29">
        <v>0</v>
      </c>
      <c r="W39" s="29">
        <v>0</v>
      </c>
      <c r="X39" s="29">
        <v>0</v>
      </c>
      <c r="Y39" s="29">
        <v>0</v>
      </c>
      <c r="Z39" s="29">
        <v>0</v>
      </c>
      <c r="AA39" s="29">
        <v>0</v>
      </c>
      <c r="AB39" s="29">
        <v>0</v>
      </c>
      <c r="AC39" s="29">
        <v>0</v>
      </c>
      <c r="AD39" s="29">
        <v>0</v>
      </c>
      <c r="AE39" s="29">
        <v>0</v>
      </c>
      <c r="AF39" s="29">
        <v>0</v>
      </c>
      <c r="AG39" s="29">
        <v>0</v>
      </c>
      <c r="AH39" s="29">
        <v>0</v>
      </c>
      <c r="AI39" s="29">
        <v>0</v>
      </c>
      <c r="AJ39" s="29">
        <v>0</v>
      </c>
      <c r="AK39" s="29">
        <f>SUM(T39:AJ39)</f>
        <v>0</v>
      </c>
      <c r="AL39" s="29">
        <f>F39+K39+S39+AK39</f>
        <v>68398.944283333331</v>
      </c>
      <c r="AO39" s="27">
        <f t="shared" si="26"/>
        <v>11579.436333333331</v>
      </c>
      <c r="AP39" s="27">
        <f t="shared" si="27"/>
        <v>53357.486449999997</v>
      </c>
      <c r="AQ39" s="27">
        <f t="shared" si="28"/>
        <v>3462.0215000000007</v>
      </c>
      <c r="AR39" s="27">
        <f t="shared" si="29"/>
        <v>0</v>
      </c>
      <c r="AT39" s="27">
        <f>SUM(AO39:AS39)</f>
        <v>68398.944283333331</v>
      </c>
    </row>
    <row r="40" spans="1:46" x14ac:dyDescent="0.2">
      <c r="A40" s="10" t="s">
        <v>5</v>
      </c>
      <c r="B40" s="6"/>
      <c r="C40" s="7"/>
      <c r="D40" s="29">
        <v>12808.549999999997</v>
      </c>
      <c r="E40" s="29">
        <v>0</v>
      </c>
      <c r="F40" s="29">
        <f t="shared" si="31"/>
        <v>12808.549999999997</v>
      </c>
      <c r="G40" s="29">
        <v>0</v>
      </c>
      <c r="H40" s="29">
        <v>0</v>
      </c>
      <c r="I40" s="29">
        <v>0</v>
      </c>
      <c r="J40" s="29">
        <v>86</v>
      </c>
      <c r="K40" s="29">
        <f t="shared" si="32"/>
        <v>86</v>
      </c>
      <c r="L40" s="29">
        <v>0</v>
      </c>
      <c r="M40" s="29">
        <v>0</v>
      </c>
      <c r="N40" s="29">
        <v>0</v>
      </c>
      <c r="O40" s="29">
        <v>0</v>
      </c>
      <c r="P40" s="29">
        <v>0</v>
      </c>
      <c r="Q40" s="29">
        <v>0</v>
      </c>
      <c r="R40" s="29">
        <v>0</v>
      </c>
      <c r="S40" s="29">
        <f t="shared" si="33"/>
        <v>0</v>
      </c>
      <c r="T40" s="29">
        <v>0</v>
      </c>
      <c r="U40" s="29">
        <v>0</v>
      </c>
      <c r="V40" s="29">
        <v>0</v>
      </c>
      <c r="W40" s="29">
        <v>0</v>
      </c>
      <c r="X40" s="29">
        <v>0</v>
      </c>
      <c r="Y40" s="29">
        <v>0</v>
      </c>
      <c r="Z40" s="29">
        <v>0</v>
      </c>
      <c r="AA40" s="29">
        <v>0</v>
      </c>
      <c r="AB40" s="29">
        <v>0</v>
      </c>
      <c r="AC40" s="29">
        <v>0</v>
      </c>
      <c r="AD40" s="29">
        <v>0</v>
      </c>
      <c r="AE40" s="29">
        <v>0</v>
      </c>
      <c r="AF40" s="29">
        <v>0</v>
      </c>
      <c r="AG40" s="29">
        <v>0</v>
      </c>
      <c r="AH40" s="29">
        <v>0</v>
      </c>
      <c r="AI40" s="29">
        <v>0</v>
      </c>
      <c r="AJ40" s="29">
        <v>0</v>
      </c>
      <c r="AK40" s="29">
        <f>SUM(T40:AJ40)</f>
        <v>0</v>
      </c>
      <c r="AL40" s="29">
        <f>F40+K40+S40+AK40</f>
        <v>12894.549999999997</v>
      </c>
      <c r="AO40" s="27">
        <f t="shared" si="26"/>
        <v>12808.549999999997</v>
      </c>
      <c r="AP40" s="27">
        <f t="shared" si="27"/>
        <v>86</v>
      </c>
      <c r="AQ40" s="27">
        <f t="shared" si="28"/>
        <v>0</v>
      </c>
      <c r="AR40" s="27">
        <f t="shared" si="29"/>
        <v>0</v>
      </c>
      <c r="AT40" s="27">
        <f>SUM(AO40:AS40)</f>
        <v>12894.549999999997</v>
      </c>
    </row>
    <row r="41" spans="1:46" x14ac:dyDescent="0.2">
      <c r="A41" s="8"/>
      <c r="B41" s="9"/>
      <c r="C41" s="7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O41" s="27">
        <f t="shared" si="26"/>
        <v>0</v>
      </c>
      <c r="AP41" s="27">
        <f t="shared" si="27"/>
        <v>0</v>
      </c>
      <c r="AQ41" s="27">
        <f t="shared" si="28"/>
        <v>0</v>
      </c>
      <c r="AR41" s="27">
        <f t="shared" si="29"/>
        <v>0</v>
      </c>
    </row>
    <row r="42" spans="1:46" x14ac:dyDescent="0.2">
      <c r="A42" s="10" t="s">
        <v>11</v>
      </c>
      <c r="B42" s="6"/>
      <c r="C42" s="7"/>
      <c r="D42" s="29">
        <v>20741.34999999986</v>
      </c>
      <c r="E42" s="29">
        <v>315.23333333316259</v>
      </c>
      <c r="F42" s="29">
        <f>F43+F44</f>
        <v>21056.583333333023</v>
      </c>
      <c r="G42" s="29">
        <v>685.74999999976717</v>
      </c>
      <c r="H42" s="29">
        <v>0</v>
      </c>
      <c r="I42" s="29">
        <v>0</v>
      </c>
      <c r="J42" s="29">
        <v>4474.216666666558</v>
      </c>
      <c r="K42" s="29">
        <f>K43+K44</f>
        <v>5159.9666666663252</v>
      </c>
      <c r="L42" s="29">
        <v>262.54999999981374</v>
      </c>
      <c r="M42" s="29">
        <v>0</v>
      </c>
      <c r="N42" s="29">
        <v>122.70000000018626</v>
      </c>
      <c r="O42" s="29">
        <v>107</v>
      </c>
      <c r="P42" s="29">
        <v>4.6666666667442769</v>
      </c>
      <c r="Q42" s="29">
        <v>0</v>
      </c>
      <c r="R42" s="29">
        <v>0</v>
      </c>
      <c r="S42" s="29">
        <f>S43+S44</f>
        <v>496.91666666674428</v>
      </c>
      <c r="T42" s="29">
        <v>30.25</v>
      </c>
      <c r="U42" s="29">
        <v>339.78333333344199</v>
      </c>
      <c r="V42" s="29">
        <v>775.4000000001397</v>
      </c>
      <c r="W42" s="29">
        <v>98.966666666790843</v>
      </c>
      <c r="X42" s="29">
        <v>0</v>
      </c>
      <c r="Y42" s="29">
        <v>17</v>
      </c>
      <c r="Z42" s="29">
        <v>9679.683333333116</v>
      </c>
      <c r="AA42" s="29">
        <v>74.916666666744277</v>
      </c>
      <c r="AB42" s="29">
        <v>57.466666666558012</v>
      </c>
      <c r="AC42" s="29">
        <v>3427.466666666558</v>
      </c>
      <c r="AD42" s="29">
        <v>1428.1333333333023</v>
      </c>
      <c r="AE42" s="29">
        <v>0</v>
      </c>
      <c r="AF42" s="29">
        <v>0</v>
      </c>
      <c r="AG42" s="29">
        <v>0</v>
      </c>
      <c r="AH42" s="29">
        <v>0</v>
      </c>
      <c r="AI42" s="29">
        <v>0</v>
      </c>
      <c r="AJ42" s="29">
        <v>8730.3999999994412</v>
      </c>
      <c r="AK42" s="29">
        <f>AK43+AK44</f>
        <v>24659.466666666092</v>
      </c>
      <c r="AL42" s="29">
        <f>+AL43+AL44</f>
        <v>51372.933333332185</v>
      </c>
      <c r="AO42" s="27">
        <f t="shared" si="26"/>
        <v>21056.583333333023</v>
      </c>
      <c r="AP42" s="27">
        <f t="shared" si="27"/>
        <v>5159.9666666663252</v>
      </c>
      <c r="AQ42" s="27">
        <f t="shared" si="28"/>
        <v>496.91666666674428</v>
      </c>
      <c r="AR42" s="27">
        <f t="shared" si="29"/>
        <v>24659.466666666092</v>
      </c>
      <c r="AT42" s="27">
        <f>+AT43+AT44</f>
        <v>51372.933333332185</v>
      </c>
    </row>
    <row r="43" spans="1:46" x14ac:dyDescent="0.2">
      <c r="A43" s="10" t="s">
        <v>4</v>
      </c>
      <c r="B43" s="6"/>
      <c r="C43" s="7"/>
      <c r="D43" s="29">
        <v>7412.0166666670702</v>
      </c>
      <c r="E43" s="29">
        <v>315.23333333316259</v>
      </c>
      <c r="F43" s="29">
        <f t="shared" ref="F43:F44" si="34">SUM(D43:E43)</f>
        <v>7727.2500000002328</v>
      </c>
      <c r="G43" s="29">
        <v>685.74999999976717</v>
      </c>
      <c r="H43" s="29">
        <v>0</v>
      </c>
      <c r="I43" s="29">
        <v>0</v>
      </c>
      <c r="J43" s="29">
        <v>4442.216666666558</v>
      </c>
      <c r="K43" s="29">
        <f t="shared" ref="K43:K44" si="35">SUM(G43:J43)</f>
        <v>5127.9666666663252</v>
      </c>
      <c r="L43" s="29">
        <v>262.54999999981374</v>
      </c>
      <c r="M43" s="29">
        <v>0</v>
      </c>
      <c r="N43" s="29">
        <v>122.70000000018626</v>
      </c>
      <c r="O43" s="29">
        <v>107</v>
      </c>
      <c r="P43" s="29">
        <v>4.6666666667442769</v>
      </c>
      <c r="Q43" s="29">
        <v>0</v>
      </c>
      <c r="R43" s="29">
        <v>0</v>
      </c>
      <c r="S43" s="29">
        <f t="shared" ref="S43:S44" si="36">SUM(L43:R43)</f>
        <v>496.91666666674428</v>
      </c>
      <c r="T43" s="29">
        <v>30.25</v>
      </c>
      <c r="U43" s="29">
        <v>322.78333333344199</v>
      </c>
      <c r="V43" s="29">
        <v>775.4000000001397</v>
      </c>
      <c r="W43" s="29">
        <v>98.966666666790843</v>
      </c>
      <c r="X43" s="29">
        <v>0</v>
      </c>
      <c r="Y43" s="29">
        <v>0</v>
      </c>
      <c r="Z43" s="29">
        <v>9679.683333333116</v>
      </c>
      <c r="AA43" s="29">
        <v>74.916666666744277</v>
      </c>
      <c r="AB43" s="29">
        <v>57.466666666558012</v>
      </c>
      <c r="AC43" s="29">
        <v>3427.466666666558</v>
      </c>
      <c r="AD43" s="29">
        <v>1428.1333333333023</v>
      </c>
      <c r="AE43" s="29">
        <v>0</v>
      </c>
      <c r="AF43" s="29">
        <v>0</v>
      </c>
      <c r="AG43" s="29">
        <v>0</v>
      </c>
      <c r="AH43" s="29">
        <v>0</v>
      </c>
      <c r="AI43" s="29">
        <v>0</v>
      </c>
      <c r="AJ43" s="29">
        <v>8659.3999999994412</v>
      </c>
      <c r="AK43" s="29">
        <f>SUM(T43:AJ43)</f>
        <v>24554.466666666092</v>
      </c>
      <c r="AL43" s="29">
        <f>F43+K43+S43+AK43</f>
        <v>37906.599999999395</v>
      </c>
      <c r="AO43" s="27">
        <f t="shared" si="26"/>
        <v>7727.2500000002328</v>
      </c>
      <c r="AP43" s="27">
        <f t="shared" si="27"/>
        <v>5127.9666666663252</v>
      </c>
      <c r="AQ43" s="27">
        <f t="shared" si="28"/>
        <v>496.91666666674428</v>
      </c>
      <c r="AR43" s="27">
        <f t="shared" si="29"/>
        <v>24554.466666666092</v>
      </c>
      <c r="AT43" s="27">
        <f>SUM(AO43:AS43)</f>
        <v>37906.599999999395</v>
      </c>
    </row>
    <row r="44" spans="1:46" x14ac:dyDescent="0.2">
      <c r="A44" s="10" t="s">
        <v>5</v>
      </c>
      <c r="B44" s="6"/>
      <c r="C44" s="7"/>
      <c r="D44" s="29">
        <v>13329.33333333279</v>
      </c>
      <c r="E44" s="29">
        <v>0</v>
      </c>
      <c r="F44" s="29">
        <f t="shared" si="34"/>
        <v>13329.33333333279</v>
      </c>
      <c r="G44" s="29">
        <v>0</v>
      </c>
      <c r="H44" s="29">
        <v>0</v>
      </c>
      <c r="I44" s="29">
        <v>0</v>
      </c>
      <c r="J44" s="29">
        <v>32</v>
      </c>
      <c r="K44" s="29">
        <f t="shared" si="35"/>
        <v>32</v>
      </c>
      <c r="L44" s="29">
        <v>0</v>
      </c>
      <c r="M44" s="29">
        <v>0</v>
      </c>
      <c r="N44" s="29">
        <v>0</v>
      </c>
      <c r="O44" s="29">
        <v>0</v>
      </c>
      <c r="P44" s="29">
        <v>0</v>
      </c>
      <c r="Q44" s="29">
        <v>0</v>
      </c>
      <c r="R44" s="29">
        <v>0</v>
      </c>
      <c r="S44" s="29">
        <f t="shared" si="36"/>
        <v>0</v>
      </c>
      <c r="T44" s="29">
        <v>0</v>
      </c>
      <c r="U44" s="29">
        <v>17</v>
      </c>
      <c r="V44" s="29">
        <v>0</v>
      </c>
      <c r="W44" s="29">
        <v>0</v>
      </c>
      <c r="X44" s="29">
        <v>0</v>
      </c>
      <c r="Y44" s="29">
        <v>17</v>
      </c>
      <c r="Z44" s="29">
        <v>0</v>
      </c>
      <c r="AA44" s="29">
        <v>0</v>
      </c>
      <c r="AB44" s="29">
        <v>0</v>
      </c>
      <c r="AC44" s="29">
        <v>0</v>
      </c>
      <c r="AD44" s="29">
        <v>0</v>
      </c>
      <c r="AE44" s="29">
        <v>0</v>
      </c>
      <c r="AF44" s="29">
        <v>0</v>
      </c>
      <c r="AG44" s="29">
        <v>0</v>
      </c>
      <c r="AH44" s="29">
        <v>0</v>
      </c>
      <c r="AI44" s="29">
        <v>0</v>
      </c>
      <c r="AJ44" s="29">
        <v>71</v>
      </c>
      <c r="AK44" s="29">
        <f>SUM(T44:AJ44)</f>
        <v>105</v>
      </c>
      <c r="AL44" s="29">
        <f>F44+K44+S44+AK44</f>
        <v>13466.33333333279</v>
      </c>
      <c r="AO44" s="27">
        <f t="shared" si="26"/>
        <v>13329.33333333279</v>
      </c>
      <c r="AP44" s="27">
        <f t="shared" si="27"/>
        <v>32</v>
      </c>
      <c r="AQ44" s="27">
        <f t="shared" si="28"/>
        <v>0</v>
      </c>
      <c r="AR44" s="27">
        <f t="shared" si="29"/>
        <v>105</v>
      </c>
      <c r="AT44" s="27">
        <f>SUM(AO44:AS44)</f>
        <v>13466.33333333279</v>
      </c>
    </row>
    <row r="45" spans="1:46" x14ac:dyDescent="0.2">
      <c r="A45" s="10"/>
      <c r="B45" s="6"/>
      <c r="C45" s="7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</row>
    <row r="46" spans="1:46" x14ac:dyDescent="0.2">
      <c r="A46" s="10" t="s">
        <v>12</v>
      </c>
      <c r="B46" s="6"/>
      <c r="C46" s="7"/>
      <c r="D46" s="29">
        <v>54104.183333333582</v>
      </c>
      <c r="E46" s="29">
        <v>18759.316666667117</v>
      </c>
      <c r="F46" s="29">
        <f>F47+F48</f>
        <v>72863.500000000698</v>
      </c>
      <c r="G46" s="29">
        <v>7302.7000000001863</v>
      </c>
      <c r="H46" s="29">
        <v>15726.816666666884</v>
      </c>
      <c r="I46" s="29">
        <v>38942.866666671121</v>
      </c>
      <c r="J46" s="29">
        <v>13579.983333332697</v>
      </c>
      <c r="K46" s="29">
        <f>K47+K48</f>
        <v>75552.366666670889</v>
      </c>
      <c r="L46" s="29">
        <v>1781.0833333330229</v>
      </c>
      <c r="M46" s="29">
        <v>1820.6666666662786</v>
      </c>
      <c r="N46" s="29">
        <v>1062.6333333335351</v>
      </c>
      <c r="O46" s="29">
        <v>453.03333333344199</v>
      </c>
      <c r="P46" s="29">
        <v>537.64999999990687</v>
      </c>
      <c r="Q46" s="29">
        <v>102</v>
      </c>
      <c r="R46" s="29">
        <v>898.24999999906868</v>
      </c>
      <c r="S46" s="29">
        <f>S47+S48</f>
        <v>6655.3166666652542</v>
      </c>
      <c r="T46" s="29">
        <v>261.5</v>
      </c>
      <c r="U46" s="29">
        <v>4354.5499999998137</v>
      </c>
      <c r="V46" s="29">
        <v>2883.6999999997206</v>
      </c>
      <c r="W46" s="29">
        <v>1306.1833333335817</v>
      </c>
      <c r="X46" s="29">
        <v>1249.2999999998137</v>
      </c>
      <c r="Y46" s="29">
        <v>62.666666666744277</v>
      </c>
      <c r="Z46" s="29">
        <v>21953.766666666605</v>
      </c>
      <c r="AA46" s="29">
        <v>50102.866666667396</v>
      </c>
      <c r="AB46" s="29">
        <v>1144.2666666666046</v>
      </c>
      <c r="AC46" s="29">
        <v>58374.949999999953</v>
      </c>
      <c r="AD46" s="29">
        <v>5288.9499999994878</v>
      </c>
      <c r="AE46" s="29">
        <v>1109.6999999999534</v>
      </c>
      <c r="AF46" s="29">
        <v>179</v>
      </c>
      <c r="AG46" s="29">
        <v>225.21666666679084</v>
      </c>
      <c r="AH46" s="29">
        <v>15312.583333333023</v>
      </c>
      <c r="AI46" s="29">
        <v>29.666666666744277</v>
      </c>
      <c r="AJ46" s="29">
        <v>11013.183333333815</v>
      </c>
      <c r="AK46" s="29">
        <f>AK47+AK48</f>
        <v>174852.05000000005</v>
      </c>
      <c r="AL46" s="29">
        <f>+AL47+AL48</f>
        <v>329923.23333333689</v>
      </c>
      <c r="AO46" s="27">
        <f>F46</f>
        <v>72863.500000000698</v>
      </c>
      <c r="AP46" s="27">
        <f>K46</f>
        <v>75552.366666670889</v>
      </c>
      <c r="AQ46" s="27">
        <f>S46</f>
        <v>6655.3166666652542</v>
      </c>
      <c r="AR46" s="27">
        <f t="shared" si="29"/>
        <v>174852.05000000005</v>
      </c>
      <c r="AT46" s="27">
        <f t="shared" ref="AT46" si="37">+AT47+AT48</f>
        <v>329923.23333333689</v>
      </c>
    </row>
    <row r="47" spans="1:46" x14ac:dyDescent="0.2">
      <c r="A47" s="10" t="s">
        <v>4</v>
      </c>
      <c r="B47" s="6"/>
      <c r="C47" s="7"/>
      <c r="D47" s="29">
        <v>22812.150000000605</v>
      </c>
      <c r="E47" s="29">
        <v>18759.316666667117</v>
      </c>
      <c r="F47" s="29">
        <f t="shared" ref="F47:F48" si="38">SUM(D47:E47)</f>
        <v>41571.466666667722</v>
      </c>
      <c r="G47" s="29">
        <v>7302.7000000001863</v>
      </c>
      <c r="H47" s="29">
        <v>15726.816666666884</v>
      </c>
      <c r="I47" s="29">
        <v>38942.866666671121</v>
      </c>
      <c r="J47" s="29">
        <v>11909.83333333279</v>
      </c>
      <c r="K47" s="29">
        <f t="shared" ref="K47:K48" si="39">SUM(G47:J47)</f>
        <v>73882.216666670982</v>
      </c>
      <c r="L47" s="29">
        <v>1781.0833333330229</v>
      </c>
      <c r="M47" s="29">
        <v>1820.6666666662786</v>
      </c>
      <c r="N47" s="29">
        <v>1062.6333333335351</v>
      </c>
      <c r="O47" s="29">
        <v>453.03333333344199</v>
      </c>
      <c r="P47" s="29">
        <v>537.64999999990687</v>
      </c>
      <c r="Q47" s="29">
        <v>102</v>
      </c>
      <c r="R47" s="29">
        <v>898.24999999906868</v>
      </c>
      <c r="S47" s="29">
        <f t="shared" ref="S47:S48" si="40">SUM(L47:R47)</f>
        <v>6655.3166666652542</v>
      </c>
      <c r="T47" s="29">
        <v>261.5</v>
      </c>
      <c r="U47" s="29">
        <v>2622.1999999999534</v>
      </c>
      <c r="V47" s="29">
        <v>2684.8999999999069</v>
      </c>
      <c r="W47" s="29">
        <v>1306.1833333335817</v>
      </c>
      <c r="X47" s="29">
        <v>0</v>
      </c>
      <c r="Y47" s="29">
        <v>0</v>
      </c>
      <c r="Z47" s="29">
        <v>21953.766666666605</v>
      </c>
      <c r="AA47" s="29">
        <v>48640.100000000559</v>
      </c>
      <c r="AB47" s="29">
        <v>265.86666666669771</v>
      </c>
      <c r="AC47" s="29">
        <v>58374.949999999953</v>
      </c>
      <c r="AD47" s="29">
        <v>3854.1000000000931</v>
      </c>
      <c r="AE47" s="29">
        <v>1109.6999999999534</v>
      </c>
      <c r="AF47" s="29">
        <v>0</v>
      </c>
      <c r="AG47" s="29">
        <v>0</v>
      </c>
      <c r="AH47" s="29">
        <v>15226.083333333256</v>
      </c>
      <c r="AI47" s="29">
        <v>29.666666666744277</v>
      </c>
      <c r="AJ47" s="29">
        <v>9490.0500000005122</v>
      </c>
      <c r="AK47" s="29">
        <f>SUM(T47:AJ47)</f>
        <v>165819.06666666782</v>
      </c>
      <c r="AL47" s="29">
        <f>F47+K47+S47+AK47</f>
        <v>287928.06666667177</v>
      </c>
      <c r="AO47" s="27">
        <f>F47</f>
        <v>41571.466666667722</v>
      </c>
      <c r="AP47" s="27">
        <f>K47</f>
        <v>73882.216666670982</v>
      </c>
      <c r="AQ47" s="27">
        <f>S47</f>
        <v>6655.3166666652542</v>
      </c>
      <c r="AR47" s="27">
        <f t="shared" si="29"/>
        <v>165819.06666666782</v>
      </c>
      <c r="AT47" s="27">
        <f>SUM(AO47:AS47)</f>
        <v>287928.06666667177</v>
      </c>
    </row>
    <row r="48" spans="1:46" x14ac:dyDescent="0.2">
      <c r="A48" s="10" t="s">
        <v>5</v>
      </c>
      <c r="B48" s="6"/>
      <c r="C48" s="7"/>
      <c r="D48" s="29">
        <v>31292.033333332976</v>
      </c>
      <c r="E48" s="29">
        <v>0</v>
      </c>
      <c r="F48" s="29">
        <f t="shared" si="38"/>
        <v>31292.033333332976</v>
      </c>
      <c r="G48" s="29">
        <v>0</v>
      </c>
      <c r="H48" s="29">
        <v>0</v>
      </c>
      <c r="I48" s="29">
        <v>0</v>
      </c>
      <c r="J48" s="29">
        <v>1670.1499999999069</v>
      </c>
      <c r="K48" s="29">
        <f t="shared" si="39"/>
        <v>1670.1499999999069</v>
      </c>
      <c r="L48" s="29">
        <v>0</v>
      </c>
      <c r="M48" s="29">
        <v>0</v>
      </c>
      <c r="N48" s="29">
        <v>0</v>
      </c>
      <c r="O48" s="29">
        <v>0</v>
      </c>
      <c r="P48" s="29">
        <v>0</v>
      </c>
      <c r="Q48" s="29">
        <v>0</v>
      </c>
      <c r="R48" s="29">
        <v>0</v>
      </c>
      <c r="S48" s="29">
        <f t="shared" si="40"/>
        <v>0</v>
      </c>
      <c r="T48" s="29">
        <v>0</v>
      </c>
      <c r="U48" s="29">
        <v>1732.3499999998603</v>
      </c>
      <c r="V48" s="29">
        <v>198.79999999981374</v>
      </c>
      <c r="W48" s="29">
        <v>0</v>
      </c>
      <c r="X48" s="29">
        <v>1249.2999999998137</v>
      </c>
      <c r="Y48" s="29">
        <v>62.666666666744277</v>
      </c>
      <c r="Z48" s="29">
        <v>0</v>
      </c>
      <c r="AA48" s="29">
        <v>1462.7666666668374</v>
      </c>
      <c r="AB48" s="29">
        <v>878.39999999990687</v>
      </c>
      <c r="AC48" s="29">
        <v>0</v>
      </c>
      <c r="AD48" s="29">
        <v>1434.8499999993946</v>
      </c>
      <c r="AE48" s="29">
        <v>0</v>
      </c>
      <c r="AF48" s="29">
        <v>179</v>
      </c>
      <c r="AG48" s="29">
        <v>225.21666666679084</v>
      </c>
      <c r="AH48" s="29">
        <v>86.499999999767169</v>
      </c>
      <c r="AI48" s="29">
        <v>0</v>
      </c>
      <c r="AJ48" s="29">
        <v>1523.1333333333023</v>
      </c>
      <c r="AK48" s="29">
        <f>SUM(T48:AJ48)</f>
        <v>9032.9833333322313</v>
      </c>
      <c r="AL48" s="29">
        <f>F48+K48+S48+AK48</f>
        <v>41995.166666665114</v>
      </c>
      <c r="AO48" s="27">
        <f>F48</f>
        <v>31292.033333332976</v>
      </c>
      <c r="AP48" s="27">
        <f>K48</f>
        <v>1670.1499999999069</v>
      </c>
      <c r="AQ48" s="27">
        <f>S48</f>
        <v>0</v>
      </c>
      <c r="AR48" s="27">
        <f t="shared" si="29"/>
        <v>9032.9833333322313</v>
      </c>
      <c r="AT48" s="27">
        <f>SUM(AO48:AS48)</f>
        <v>41995.166666665114</v>
      </c>
    </row>
    <row r="49" spans="1:46" x14ac:dyDescent="0.2">
      <c r="A49" s="8"/>
      <c r="B49" s="9"/>
      <c r="C49" s="7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</row>
    <row r="50" spans="1:46" x14ac:dyDescent="0.2">
      <c r="A50" s="10" t="s">
        <v>13</v>
      </c>
      <c r="B50" s="6"/>
      <c r="C50" s="7"/>
      <c r="D50" s="29">
        <v>34530.419333333586</v>
      </c>
      <c r="E50" s="29">
        <v>13945.094333333785</v>
      </c>
      <c r="F50" s="29">
        <f>F51+F52</f>
        <v>48475.513666667364</v>
      </c>
      <c r="G50" s="29">
        <v>1895.1335000001884</v>
      </c>
      <c r="H50" s="29">
        <v>4799.2993833335504</v>
      </c>
      <c r="I50" s="29">
        <v>1990.464000004456</v>
      </c>
      <c r="J50" s="29">
        <v>13423.983333332697</v>
      </c>
      <c r="K50" s="29">
        <f>K51+K52</f>
        <v>22108.880216670892</v>
      </c>
      <c r="L50" s="29">
        <v>635.40249999968967</v>
      </c>
      <c r="M50" s="29">
        <v>191.44249999961141</v>
      </c>
      <c r="N50" s="29">
        <v>375.51683333353515</v>
      </c>
      <c r="O50" s="29">
        <v>453.03333333344199</v>
      </c>
      <c r="P50" s="29">
        <v>537.64999999990687</v>
      </c>
      <c r="Q50" s="29">
        <v>102</v>
      </c>
      <c r="R50" s="29">
        <v>898.24999999906868</v>
      </c>
      <c r="S50" s="29">
        <f>S51+S52</f>
        <v>3193.2951666652539</v>
      </c>
      <c r="T50" s="29">
        <v>261.5</v>
      </c>
      <c r="U50" s="29">
        <v>4354.5499999998137</v>
      </c>
      <c r="V50" s="29">
        <v>2883.6999999997206</v>
      </c>
      <c r="W50" s="29">
        <v>1306.1833333335817</v>
      </c>
      <c r="X50" s="29">
        <v>1249.2999999998137</v>
      </c>
      <c r="Y50" s="29">
        <v>62.666666666744277</v>
      </c>
      <c r="Z50" s="29">
        <v>21953.766666666605</v>
      </c>
      <c r="AA50" s="29">
        <v>50102.866666667396</v>
      </c>
      <c r="AB50" s="29">
        <v>1144.2666666666046</v>
      </c>
      <c r="AC50" s="29">
        <v>58374.949999999953</v>
      </c>
      <c r="AD50" s="29">
        <v>5288.9499999994878</v>
      </c>
      <c r="AE50" s="29">
        <v>1109.6999999999534</v>
      </c>
      <c r="AF50" s="29">
        <v>179</v>
      </c>
      <c r="AG50" s="29">
        <v>225.21666666679084</v>
      </c>
      <c r="AH50" s="29">
        <v>15312.583333333023</v>
      </c>
      <c r="AI50" s="29">
        <v>29.666666666744277</v>
      </c>
      <c r="AJ50" s="29">
        <v>11013.183333333815</v>
      </c>
      <c r="AK50" s="29">
        <f>AK51+AK52</f>
        <v>174852.05000000005</v>
      </c>
      <c r="AL50" s="29">
        <f>+AL51+AL52</f>
        <v>248629.73905000358</v>
      </c>
      <c r="AO50" s="27">
        <f>F50</f>
        <v>48475.513666667364</v>
      </c>
      <c r="AP50" s="27">
        <f>K50</f>
        <v>22108.880216670892</v>
      </c>
      <c r="AQ50" s="27">
        <f>S50</f>
        <v>3193.2951666652539</v>
      </c>
      <c r="AR50" s="27">
        <f t="shared" si="29"/>
        <v>174852.05000000005</v>
      </c>
      <c r="AT50" s="27">
        <f>+AT51+AT52</f>
        <v>248629.73905000358</v>
      </c>
    </row>
    <row r="51" spans="1:46" x14ac:dyDescent="0.2">
      <c r="A51" s="10" t="s">
        <v>4</v>
      </c>
      <c r="B51" s="6"/>
      <c r="C51" s="7"/>
      <c r="D51" s="29">
        <v>16046.936000000605</v>
      </c>
      <c r="E51" s="29">
        <v>13945.094333333785</v>
      </c>
      <c r="F51" s="29">
        <f t="shared" ref="F51:F52" si="41">SUM(D51:E51)</f>
        <v>29992.030333334391</v>
      </c>
      <c r="G51" s="29">
        <v>1895.1335000001884</v>
      </c>
      <c r="H51" s="29">
        <v>4799.2993833335504</v>
      </c>
      <c r="I51" s="29">
        <v>1990.464000004456</v>
      </c>
      <c r="J51" s="29">
        <v>11839.83333333279</v>
      </c>
      <c r="K51" s="29">
        <f t="shared" ref="K51:K52" si="42">SUM(G51:J51)</f>
        <v>20524.730216670985</v>
      </c>
      <c r="L51" s="29">
        <v>635.40249999968967</v>
      </c>
      <c r="M51" s="29">
        <v>191.44249999961141</v>
      </c>
      <c r="N51" s="29">
        <v>375.51683333353515</v>
      </c>
      <c r="O51" s="29">
        <v>453.03333333344199</v>
      </c>
      <c r="P51" s="29">
        <v>537.64999999990687</v>
      </c>
      <c r="Q51" s="29">
        <v>102</v>
      </c>
      <c r="R51" s="29">
        <v>898.24999999906868</v>
      </c>
      <c r="S51" s="29">
        <f t="shared" ref="S51:S52" si="43">SUM(L51:R51)</f>
        <v>3193.2951666652539</v>
      </c>
      <c r="T51" s="29">
        <v>261.5</v>
      </c>
      <c r="U51" s="29">
        <v>2622.1999999999534</v>
      </c>
      <c r="V51" s="29">
        <v>2684.8999999999069</v>
      </c>
      <c r="W51" s="29">
        <v>1306.1833333335817</v>
      </c>
      <c r="X51" s="29">
        <v>0</v>
      </c>
      <c r="Y51" s="29">
        <v>0</v>
      </c>
      <c r="Z51" s="29">
        <v>21953.766666666605</v>
      </c>
      <c r="AA51" s="29">
        <v>48640.100000000559</v>
      </c>
      <c r="AB51" s="29">
        <v>265.86666666669771</v>
      </c>
      <c r="AC51" s="29">
        <v>58374.949999999953</v>
      </c>
      <c r="AD51" s="29">
        <v>3854.1000000000931</v>
      </c>
      <c r="AE51" s="29">
        <v>1109.6999999999534</v>
      </c>
      <c r="AF51" s="29">
        <v>0</v>
      </c>
      <c r="AG51" s="29">
        <v>0</v>
      </c>
      <c r="AH51" s="29">
        <v>15226.083333333256</v>
      </c>
      <c r="AI51" s="29">
        <v>29.666666666744277</v>
      </c>
      <c r="AJ51" s="29">
        <v>9490.0500000005122</v>
      </c>
      <c r="AK51" s="29">
        <f>SUM(T51:AJ51)</f>
        <v>165819.06666666782</v>
      </c>
      <c r="AL51" s="29">
        <f>F51+K51+S51+AK51</f>
        <v>219529.12238333846</v>
      </c>
      <c r="AO51" s="27">
        <f>F51</f>
        <v>29992.030333334391</v>
      </c>
      <c r="AP51" s="27">
        <f>K51</f>
        <v>20524.730216670985</v>
      </c>
      <c r="AQ51" s="27">
        <f>S51</f>
        <v>3193.2951666652539</v>
      </c>
      <c r="AR51" s="27">
        <f t="shared" si="29"/>
        <v>165819.06666666782</v>
      </c>
      <c r="AT51" s="27">
        <f>SUM(AO51:AS51)</f>
        <v>219529.12238333846</v>
      </c>
    </row>
    <row r="52" spans="1:46" x14ac:dyDescent="0.2">
      <c r="A52" s="10" t="s">
        <v>5</v>
      </c>
      <c r="B52" s="6"/>
      <c r="C52" s="7"/>
      <c r="D52" s="29">
        <v>18483.483333332977</v>
      </c>
      <c r="E52" s="29">
        <v>0</v>
      </c>
      <c r="F52" s="29">
        <f t="shared" si="41"/>
        <v>18483.483333332977</v>
      </c>
      <c r="G52" s="29">
        <v>0</v>
      </c>
      <c r="H52" s="29">
        <v>0</v>
      </c>
      <c r="I52" s="29">
        <v>0</v>
      </c>
      <c r="J52" s="29">
        <v>1584.1499999999069</v>
      </c>
      <c r="K52" s="29">
        <f t="shared" si="42"/>
        <v>1584.1499999999069</v>
      </c>
      <c r="L52" s="29">
        <v>0</v>
      </c>
      <c r="M52" s="29">
        <v>0</v>
      </c>
      <c r="N52" s="29">
        <v>0</v>
      </c>
      <c r="O52" s="29">
        <v>0</v>
      </c>
      <c r="P52" s="29">
        <v>0</v>
      </c>
      <c r="Q52" s="29">
        <v>0</v>
      </c>
      <c r="R52" s="29">
        <v>0</v>
      </c>
      <c r="S52" s="29">
        <f t="shared" si="43"/>
        <v>0</v>
      </c>
      <c r="T52" s="29">
        <v>0</v>
      </c>
      <c r="U52" s="29">
        <v>1732.3499999998603</v>
      </c>
      <c r="V52" s="29">
        <v>198.79999999981374</v>
      </c>
      <c r="W52" s="29">
        <v>0</v>
      </c>
      <c r="X52" s="29">
        <v>1249.2999999998137</v>
      </c>
      <c r="Y52" s="29">
        <v>62.666666666744277</v>
      </c>
      <c r="Z52" s="29">
        <v>0</v>
      </c>
      <c r="AA52" s="29">
        <v>1462.7666666668374</v>
      </c>
      <c r="AB52" s="29">
        <v>878.39999999990687</v>
      </c>
      <c r="AC52" s="29">
        <v>0</v>
      </c>
      <c r="AD52" s="29">
        <v>1434.8499999993946</v>
      </c>
      <c r="AE52" s="29">
        <v>0</v>
      </c>
      <c r="AF52" s="29">
        <v>179</v>
      </c>
      <c r="AG52" s="29">
        <v>225.21666666679084</v>
      </c>
      <c r="AH52" s="29">
        <v>86.499999999767169</v>
      </c>
      <c r="AI52" s="29">
        <v>0</v>
      </c>
      <c r="AJ52" s="29">
        <v>1523.1333333333023</v>
      </c>
      <c r="AK52" s="29">
        <f>SUM(T52:AJ52)</f>
        <v>9032.9833333322313</v>
      </c>
      <c r="AL52" s="29">
        <f>F52+K52+S52+AK52</f>
        <v>29100.616666665115</v>
      </c>
      <c r="AO52" s="27">
        <f>F52</f>
        <v>18483.483333332977</v>
      </c>
      <c r="AP52" s="27">
        <f>K52</f>
        <v>1584.1499999999069</v>
      </c>
      <c r="AQ52" s="27">
        <f>S52</f>
        <v>0</v>
      </c>
      <c r="AR52" s="27">
        <f t="shared" si="29"/>
        <v>9032.9833333322313</v>
      </c>
      <c r="AT52" s="27">
        <f>SUM(AO52:AS52)</f>
        <v>29100.616666665115</v>
      </c>
    </row>
    <row r="53" spans="1:46" x14ac:dyDescent="0.2">
      <c r="A53" s="8"/>
      <c r="B53" s="9"/>
      <c r="C53" s="7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</row>
    <row r="54" spans="1:46" x14ac:dyDescent="0.2">
      <c r="A54" s="10" t="s">
        <v>14</v>
      </c>
      <c r="B54" s="6"/>
      <c r="C54" s="7"/>
      <c r="D54" s="29">
        <v>74845.533333333442</v>
      </c>
      <c r="E54" s="29">
        <v>19074.550000000279</v>
      </c>
      <c r="F54" s="29">
        <f>F55+F56</f>
        <v>93920.083333333721</v>
      </c>
      <c r="G54" s="29">
        <v>7988.4499999999534</v>
      </c>
      <c r="H54" s="29">
        <v>15726.816666666884</v>
      </c>
      <c r="I54" s="29">
        <v>38942.866666671121</v>
      </c>
      <c r="J54" s="29">
        <v>18054.199999999255</v>
      </c>
      <c r="K54" s="29">
        <f>K55+K56</f>
        <v>80712.333333337214</v>
      </c>
      <c r="L54" s="29">
        <v>2043.6333333328366</v>
      </c>
      <c r="M54" s="29">
        <v>1820.6666666662786</v>
      </c>
      <c r="N54" s="29">
        <v>1185.3333333337214</v>
      </c>
      <c r="O54" s="29">
        <v>560.03333333344199</v>
      </c>
      <c r="P54" s="29">
        <v>542.31666666665114</v>
      </c>
      <c r="Q54" s="29">
        <v>102</v>
      </c>
      <c r="R54" s="29">
        <v>898.24999999906868</v>
      </c>
      <c r="S54" s="29">
        <f>S55+S56</f>
        <v>7152.2333333319984</v>
      </c>
      <c r="T54" s="29">
        <v>291.75</v>
      </c>
      <c r="U54" s="29">
        <v>4694.3333333332557</v>
      </c>
      <c r="V54" s="29">
        <v>3659.0999999998603</v>
      </c>
      <c r="W54" s="29">
        <v>1405.1500000003725</v>
      </c>
      <c r="X54" s="29">
        <v>1249.2999999998137</v>
      </c>
      <c r="Y54" s="29">
        <v>79.666666666744277</v>
      </c>
      <c r="Z54" s="29">
        <v>31633.449999999721</v>
      </c>
      <c r="AA54" s="29">
        <v>50177.78333333414</v>
      </c>
      <c r="AB54" s="29">
        <v>1201.7333333331626</v>
      </c>
      <c r="AC54" s="29">
        <v>61802.416666666511</v>
      </c>
      <c r="AD54" s="29">
        <v>6717.0833333327901</v>
      </c>
      <c r="AE54" s="29">
        <v>1109.6999999999534</v>
      </c>
      <c r="AF54" s="29">
        <v>179</v>
      </c>
      <c r="AG54" s="29">
        <v>225.21666666679084</v>
      </c>
      <c r="AH54" s="29">
        <v>15312.583333333023</v>
      </c>
      <c r="AI54" s="29">
        <v>29.666666666744277</v>
      </c>
      <c r="AJ54" s="29">
        <v>19743.583333333256</v>
      </c>
      <c r="AK54" s="29">
        <f>AK55+AK56</f>
        <v>199511.51666666614</v>
      </c>
      <c r="AL54" s="29">
        <f>+AL55+AL56</f>
        <v>381296.16666666907</v>
      </c>
      <c r="AO54" s="27">
        <f>F54</f>
        <v>93920.083333333721</v>
      </c>
      <c r="AP54" s="27">
        <f>K54</f>
        <v>80712.333333337214</v>
      </c>
      <c r="AQ54" s="27">
        <f>S54</f>
        <v>7152.2333333319984</v>
      </c>
      <c r="AR54" s="27">
        <f t="shared" si="29"/>
        <v>199511.51666666614</v>
      </c>
      <c r="AT54" s="27">
        <f t="shared" ref="AT54" si="44">+AT55+AT56</f>
        <v>381296.16666666907</v>
      </c>
    </row>
    <row r="55" spans="1:46" x14ac:dyDescent="0.2">
      <c r="A55" s="10" t="s">
        <v>4</v>
      </c>
      <c r="B55" s="6"/>
      <c r="C55" s="7"/>
      <c r="D55" s="29">
        <v>30224.166666667676</v>
      </c>
      <c r="E55" s="29">
        <v>19074.550000000279</v>
      </c>
      <c r="F55" s="29">
        <f t="shared" ref="F55:F56" si="45">SUM(D55:E55)</f>
        <v>49298.716666667955</v>
      </c>
      <c r="G55" s="29">
        <v>7988.4499999999534</v>
      </c>
      <c r="H55" s="29">
        <v>15726.816666666884</v>
      </c>
      <c r="I55" s="29">
        <v>38942.866666671121</v>
      </c>
      <c r="J55" s="29">
        <v>16352.049999999348</v>
      </c>
      <c r="K55" s="29">
        <f t="shared" ref="K55:K56" si="46">SUM(G55:J55)</f>
        <v>79010.183333337307</v>
      </c>
      <c r="L55" s="29">
        <v>2043.6333333328366</v>
      </c>
      <c r="M55" s="29">
        <v>1820.6666666662786</v>
      </c>
      <c r="N55" s="29">
        <v>1185.3333333337214</v>
      </c>
      <c r="O55" s="29">
        <v>560.03333333344199</v>
      </c>
      <c r="P55" s="29">
        <v>542.31666666665114</v>
      </c>
      <c r="Q55" s="29">
        <v>102</v>
      </c>
      <c r="R55" s="29">
        <v>898.24999999906868</v>
      </c>
      <c r="S55" s="29">
        <f t="shared" ref="S55:S56" si="47">SUM(L55:R55)</f>
        <v>7152.2333333319984</v>
      </c>
      <c r="T55" s="29">
        <v>291.75</v>
      </c>
      <c r="U55" s="29">
        <v>2944.9833333333954</v>
      </c>
      <c r="V55" s="29">
        <v>3460.3000000000466</v>
      </c>
      <c r="W55" s="29">
        <v>1405.1500000003725</v>
      </c>
      <c r="X55" s="29">
        <v>0</v>
      </c>
      <c r="Y55" s="29">
        <v>0</v>
      </c>
      <c r="Z55" s="29">
        <v>31633.449999999721</v>
      </c>
      <c r="AA55" s="29">
        <v>48715.016666667303</v>
      </c>
      <c r="AB55" s="29">
        <v>323.33333333325572</v>
      </c>
      <c r="AC55" s="29">
        <v>61802.416666666511</v>
      </c>
      <c r="AD55" s="29">
        <v>5282.2333333333954</v>
      </c>
      <c r="AE55" s="29">
        <v>1109.6999999999534</v>
      </c>
      <c r="AF55" s="29">
        <v>0</v>
      </c>
      <c r="AG55" s="29">
        <v>0</v>
      </c>
      <c r="AH55" s="29">
        <v>15226.083333333256</v>
      </c>
      <c r="AI55" s="29">
        <v>29.666666666744277</v>
      </c>
      <c r="AJ55" s="29">
        <v>18149.449999999953</v>
      </c>
      <c r="AK55" s="29">
        <f>SUM(T55:AJ55)</f>
        <v>190373.53333333391</v>
      </c>
      <c r="AL55" s="29">
        <f>F55+K55+S55+AK55</f>
        <v>325834.66666667117</v>
      </c>
      <c r="AO55" s="27">
        <f>F55</f>
        <v>49298.716666667955</v>
      </c>
      <c r="AP55" s="27">
        <f>K55</f>
        <v>79010.183333337307</v>
      </c>
      <c r="AQ55" s="27">
        <f>S55</f>
        <v>7152.2333333319984</v>
      </c>
      <c r="AR55" s="27">
        <f t="shared" si="29"/>
        <v>190373.53333333391</v>
      </c>
      <c r="AT55" s="27">
        <f>SUM(AO55:AS55)</f>
        <v>325834.66666667117</v>
      </c>
    </row>
    <row r="56" spans="1:46" x14ac:dyDescent="0.2">
      <c r="A56" s="10" t="s">
        <v>5</v>
      </c>
      <c r="B56" s="6"/>
      <c r="C56" s="7"/>
      <c r="D56" s="29">
        <v>44621.366666665766</v>
      </c>
      <c r="E56" s="29">
        <v>0</v>
      </c>
      <c r="F56" s="29">
        <f t="shared" si="45"/>
        <v>44621.366666665766</v>
      </c>
      <c r="G56" s="29">
        <v>0</v>
      </c>
      <c r="H56" s="29">
        <v>0</v>
      </c>
      <c r="I56" s="29">
        <v>0</v>
      </c>
      <c r="J56" s="29">
        <v>1702.1499999999069</v>
      </c>
      <c r="K56" s="29">
        <f t="shared" si="46"/>
        <v>1702.1499999999069</v>
      </c>
      <c r="L56" s="29">
        <v>0</v>
      </c>
      <c r="M56" s="29">
        <v>0</v>
      </c>
      <c r="N56" s="29">
        <v>0</v>
      </c>
      <c r="O56" s="29">
        <v>0</v>
      </c>
      <c r="P56" s="29">
        <v>0</v>
      </c>
      <c r="Q56" s="29">
        <v>0</v>
      </c>
      <c r="R56" s="29">
        <v>0</v>
      </c>
      <c r="S56" s="29">
        <f t="shared" si="47"/>
        <v>0</v>
      </c>
      <c r="T56" s="29">
        <v>0</v>
      </c>
      <c r="U56" s="29">
        <v>1749.3499999998603</v>
      </c>
      <c r="V56" s="29">
        <v>198.79999999981374</v>
      </c>
      <c r="W56" s="29">
        <v>0</v>
      </c>
      <c r="X56" s="29">
        <v>1249.2999999998137</v>
      </c>
      <c r="Y56" s="29">
        <v>79.666666666744277</v>
      </c>
      <c r="Z56" s="29">
        <v>0</v>
      </c>
      <c r="AA56" s="29">
        <v>1462.7666666668374</v>
      </c>
      <c r="AB56" s="29">
        <v>878.39999999990687</v>
      </c>
      <c r="AC56" s="29">
        <v>0</v>
      </c>
      <c r="AD56" s="29">
        <v>1434.8499999993946</v>
      </c>
      <c r="AE56" s="29">
        <v>0</v>
      </c>
      <c r="AF56" s="29">
        <v>179</v>
      </c>
      <c r="AG56" s="29">
        <v>225.21666666679084</v>
      </c>
      <c r="AH56" s="29">
        <v>86.499999999767169</v>
      </c>
      <c r="AI56" s="29">
        <v>0</v>
      </c>
      <c r="AJ56" s="29">
        <v>1594.1333333333023</v>
      </c>
      <c r="AK56" s="29">
        <f>SUM(T56:AJ56)</f>
        <v>9137.9833333322313</v>
      </c>
      <c r="AL56" s="29">
        <f>F56+K56+S56+AK56</f>
        <v>55461.499999997905</v>
      </c>
      <c r="AO56" s="27">
        <f>F56</f>
        <v>44621.366666665766</v>
      </c>
      <c r="AP56" s="27">
        <f>K56</f>
        <v>1702.1499999999069</v>
      </c>
      <c r="AQ56" s="27">
        <f>S56</f>
        <v>0</v>
      </c>
      <c r="AR56" s="27">
        <f t="shared" si="29"/>
        <v>9137.9833333322313</v>
      </c>
      <c r="AT56" s="27">
        <f>SUM(AO56:AS56)</f>
        <v>55461.499999997905</v>
      </c>
    </row>
    <row r="57" spans="1:46" x14ac:dyDescent="0.2">
      <c r="A57" s="11"/>
      <c r="B57" s="12"/>
      <c r="C57" s="13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</row>
    <row r="58" spans="1:46" ht="15.75" x14ac:dyDescent="0.25">
      <c r="A58" s="14" t="s">
        <v>15</v>
      </c>
      <c r="B58" s="15"/>
      <c r="C58" s="16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</row>
    <row r="59" spans="1:46" ht="14.25" customHeight="1" x14ac:dyDescent="0.2">
      <c r="A59" s="8"/>
      <c r="B59" s="9"/>
      <c r="C59" s="7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</row>
    <row r="60" spans="1:46" ht="16.5" customHeight="1" x14ac:dyDescent="0.25">
      <c r="A60" s="5" t="s">
        <v>16</v>
      </c>
      <c r="B60" s="17"/>
      <c r="C60" s="18"/>
      <c r="D60" s="29">
        <v>4210051.6180000007</v>
      </c>
      <c r="E60" s="29">
        <v>2195975.2056999998</v>
      </c>
      <c r="F60" s="29">
        <f>+F62+F80</f>
        <v>6406026.8236999996</v>
      </c>
      <c r="G60" s="29">
        <v>37973.562999999995</v>
      </c>
      <c r="H60" s="29">
        <v>5209.0659999999989</v>
      </c>
      <c r="I60" s="29">
        <v>4028.1699999999996</v>
      </c>
      <c r="J60" s="29">
        <v>144288.65149999998</v>
      </c>
      <c r="K60" s="29">
        <f>+K62+K80</f>
        <v>191499.45050000001</v>
      </c>
      <c r="L60" s="29">
        <v>27576</v>
      </c>
      <c r="M60" s="29">
        <v>1928.0300000000002</v>
      </c>
      <c r="N60" s="29">
        <v>4765.0499999999993</v>
      </c>
      <c r="O60" s="29">
        <v>14471.030339999999</v>
      </c>
      <c r="P60" s="29">
        <v>1670</v>
      </c>
      <c r="Q60" s="29">
        <v>2560</v>
      </c>
      <c r="R60" s="29">
        <v>0</v>
      </c>
      <c r="S60" s="29">
        <f>+S62+S80</f>
        <v>52970.110339999999</v>
      </c>
      <c r="T60" s="29">
        <v>1953</v>
      </c>
      <c r="U60" s="29">
        <v>76442.853999999992</v>
      </c>
      <c r="V60" s="29">
        <v>98128.59</v>
      </c>
      <c r="W60" s="29">
        <v>46430.59</v>
      </c>
      <c r="X60" s="29">
        <v>37356.146000000001</v>
      </c>
      <c r="Y60" s="29">
        <v>10140.466</v>
      </c>
      <c r="Z60" s="29">
        <v>455169.58699999994</v>
      </c>
      <c r="AA60" s="29">
        <v>829121.15500000003</v>
      </c>
      <c r="AB60" s="29">
        <v>432562.45400000003</v>
      </c>
      <c r="AC60" s="29">
        <v>0</v>
      </c>
      <c r="AD60" s="29">
        <v>279360.46199999994</v>
      </c>
      <c r="AE60" s="29">
        <v>25302.5</v>
      </c>
      <c r="AF60" s="29">
        <v>14129.611000000001</v>
      </c>
      <c r="AG60" s="29">
        <v>16256.996999999999</v>
      </c>
      <c r="AH60" s="29">
        <v>21269.135999999999</v>
      </c>
      <c r="AI60" s="29">
        <v>3185.7299999999996</v>
      </c>
      <c r="AJ60" s="29">
        <v>274270.77100000001</v>
      </c>
      <c r="AK60" s="29">
        <f>+AK62+AK80</f>
        <v>2621080.0489999996</v>
      </c>
      <c r="AL60" s="29">
        <f t="shared" ref="AL60" si="48">+AL62+AL80</f>
        <v>9271576.4335399996</v>
      </c>
      <c r="AO60" s="27">
        <f>F60</f>
        <v>6406026.8236999996</v>
      </c>
      <c r="AP60" s="27">
        <f>K60</f>
        <v>191499.45050000001</v>
      </c>
      <c r="AQ60" s="27">
        <f>S60</f>
        <v>52970.110339999999</v>
      </c>
      <c r="AR60" s="27">
        <f t="shared" si="29"/>
        <v>2621080.0489999996</v>
      </c>
      <c r="AT60" s="27">
        <f t="shared" ref="AT60" si="49">+AT62+AT80</f>
        <v>9271576.4335399996</v>
      </c>
    </row>
    <row r="61" spans="1:46" x14ac:dyDescent="0.2">
      <c r="A61" s="8"/>
      <c r="B61" s="9"/>
      <c r="C61" s="7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</row>
    <row r="62" spans="1:46" ht="15.75" x14ac:dyDescent="0.25">
      <c r="A62" s="5" t="s">
        <v>17</v>
      </c>
      <c r="B62" s="17"/>
      <c r="C62" s="18"/>
      <c r="D62" s="29">
        <v>2715126.8790000002</v>
      </c>
      <c r="E62" s="29">
        <v>2195975.2056999998</v>
      </c>
      <c r="F62" s="29">
        <f>+F64+F72</f>
        <v>4911102.0846999995</v>
      </c>
      <c r="G62" s="29">
        <v>37973.562999999995</v>
      </c>
      <c r="H62" s="29">
        <v>5209.0659999999989</v>
      </c>
      <c r="I62" s="29">
        <v>4028.1699999999996</v>
      </c>
      <c r="J62" s="29">
        <v>97068.381499999989</v>
      </c>
      <c r="K62" s="29">
        <f>+K64+K72</f>
        <v>144279.18050000002</v>
      </c>
      <c r="L62" s="29">
        <v>27576</v>
      </c>
      <c r="M62" s="29">
        <v>1928.0300000000002</v>
      </c>
      <c r="N62" s="29">
        <v>4765.0499999999993</v>
      </c>
      <c r="O62" s="29">
        <v>14471.030339999999</v>
      </c>
      <c r="P62" s="29">
        <v>1670</v>
      </c>
      <c r="Q62" s="29">
        <v>2560</v>
      </c>
      <c r="R62" s="29">
        <v>0</v>
      </c>
      <c r="S62" s="29">
        <f>+S64+S72</f>
        <v>52970.110339999999</v>
      </c>
      <c r="T62" s="29">
        <v>1953</v>
      </c>
      <c r="U62" s="29">
        <v>11086.46</v>
      </c>
      <c r="V62" s="29">
        <v>73859.520000000004</v>
      </c>
      <c r="W62" s="29">
        <v>46430.59</v>
      </c>
      <c r="X62" s="29">
        <v>0</v>
      </c>
      <c r="Y62" s="29">
        <v>0</v>
      </c>
      <c r="Z62" s="29">
        <v>455169.58699999994</v>
      </c>
      <c r="AA62" s="29">
        <v>567973.15500000003</v>
      </c>
      <c r="AB62" s="29">
        <v>71321.754000000001</v>
      </c>
      <c r="AC62" s="29">
        <v>0</v>
      </c>
      <c r="AD62" s="29">
        <v>54236.888999999996</v>
      </c>
      <c r="AE62" s="29">
        <v>25302.5</v>
      </c>
      <c r="AF62" s="29">
        <v>0</v>
      </c>
      <c r="AG62" s="29">
        <v>0</v>
      </c>
      <c r="AH62" s="29">
        <v>6684.0550000000003</v>
      </c>
      <c r="AI62" s="29">
        <v>3185.7299999999996</v>
      </c>
      <c r="AJ62" s="29">
        <v>136770.59700000001</v>
      </c>
      <c r="AK62" s="29">
        <f>+AK64+AK72</f>
        <v>1453973.8369999998</v>
      </c>
      <c r="AL62" s="29">
        <f t="shared" ref="AL62" si="50">+AL64+AL72</f>
        <v>6562325.2125399997</v>
      </c>
      <c r="AO62" s="27">
        <f>F62</f>
        <v>4911102.0846999995</v>
      </c>
      <c r="AP62" s="27">
        <f>K62</f>
        <v>144279.18050000002</v>
      </c>
      <c r="AQ62" s="27">
        <f>S62</f>
        <v>52970.110339999999</v>
      </c>
      <c r="AR62" s="27">
        <f t="shared" si="29"/>
        <v>1453973.8369999998</v>
      </c>
      <c r="AT62" s="27">
        <f t="shared" ref="AT62" si="51">+AT64+AT72</f>
        <v>6562325.2125399997</v>
      </c>
    </row>
    <row r="63" spans="1:46" x14ac:dyDescent="0.2">
      <c r="A63" s="8"/>
      <c r="B63" s="9"/>
      <c r="C63" s="7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</row>
    <row r="64" spans="1:46" ht="15.75" x14ac:dyDescent="0.25">
      <c r="A64" s="5" t="s">
        <v>18</v>
      </c>
      <c r="B64" s="17"/>
      <c r="C64" s="18"/>
      <c r="D64" s="29">
        <v>1642051.85</v>
      </c>
      <c r="E64" s="29">
        <v>1117357.9701999999</v>
      </c>
      <c r="F64" s="29">
        <f>SUM(F65:F70)</f>
        <v>2759409.8202</v>
      </c>
      <c r="G64" s="29">
        <v>18701.105</v>
      </c>
      <c r="H64" s="29">
        <v>1587.6399999999999</v>
      </c>
      <c r="I64" s="29">
        <v>3060.1899999999996</v>
      </c>
      <c r="J64" s="29">
        <v>33922.938499999997</v>
      </c>
      <c r="K64" s="29">
        <f>SUM(K65:K70)</f>
        <v>57271.873500000002</v>
      </c>
      <c r="L64" s="29">
        <v>27576</v>
      </c>
      <c r="M64" s="29">
        <v>1268.1400000000001</v>
      </c>
      <c r="N64" s="29">
        <v>4765.0499999999993</v>
      </c>
      <c r="O64" s="29">
        <v>2621.0303399999998</v>
      </c>
      <c r="P64" s="29">
        <v>0</v>
      </c>
      <c r="Q64" s="29">
        <v>0</v>
      </c>
      <c r="R64" s="29">
        <v>0</v>
      </c>
      <c r="S64" s="29">
        <f>SUM(S65:S70)</f>
        <v>36230.22034</v>
      </c>
      <c r="T64" s="29">
        <v>1953</v>
      </c>
      <c r="U64" s="29">
        <v>10686.3</v>
      </c>
      <c r="V64" s="29">
        <v>4192.3230000000003</v>
      </c>
      <c r="W64" s="29">
        <v>33889.519999999997</v>
      </c>
      <c r="X64" s="29">
        <v>0</v>
      </c>
      <c r="Y64" s="29">
        <v>0</v>
      </c>
      <c r="Z64" s="29">
        <v>228777.57699999999</v>
      </c>
      <c r="AA64" s="29">
        <v>102527.45499999999</v>
      </c>
      <c r="AB64" s="29">
        <v>69651.754000000001</v>
      </c>
      <c r="AC64" s="29">
        <v>0</v>
      </c>
      <c r="AD64" s="29">
        <v>51996.888999999996</v>
      </c>
      <c r="AE64" s="29">
        <v>0</v>
      </c>
      <c r="AF64" s="29">
        <v>0</v>
      </c>
      <c r="AG64" s="29">
        <v>0</v>
      </c>
      <c r="AH64" s="29">
        <v>4059.0550000000003</v>
      </c>
      <c r="AI64" s="29">
        <v>1508.11</v>
      </c>
      <c r="AJ64" s="29">
        <v>109566.424</v>
      </c>
      <c r="AK64" s="29">
        <f>SUM(AK65:AK70)</f>
        <v>618808.40700000001</v>
      </c>
      <c r="AL64" s="29">
        <f t="shared" ref="AL64" si="52">SUM(AL65:AL70)</f>
        <v>3471720.3210399998</v>
      </c>
      <c r="AO64" s="27">
        <f t="shared" ref="AO64:AO70" si="53">F64</f>
        <v>2759409.8202</v>
      </c>
      <c r="AP64" s="27">
        <f t="shared" ref="AP64:AP70" si="54">K64</f>
        <v>57271.873500000002</v>
      </c>
      <c r="AQ64" s="27">
        <f t="shared" ref="AQ64:AQ70" si="55">S64</f>
        <v>36230.22034</v>
      </c>
      <c r="AR64" s="27">
        <f t="shared" si="29"/>
        <v>618808.40700000001</v>
      </c>
      <c r="AT64" s="27">
        <f t="shared" ref="AT64" si="56">SUM(AT65:AT70)</f>
        <v>3471720.3210399998</v>
      </c>
    </row>
    <row r="65" spans="1:46" x14ac:dyDescent="0.2">
      <c r="A65" s="10" t="s">
        <v>19</v>
      </c>
      <c r="B65" s="6"/>
      <c r="C65" s="7"/>
      <c r="D65" s="29">
        <v>161386.85999999999</v>
      </c>
      <c r="E65" s="29">
        <v>334969.97019999998</v>
      </c>
      <c r="F65" s="29">
        <f t="shared" ref="F65:F70" si="57">SUM(D65:E65)</f>
        <v>496356.83019999997</v>
      </c>
      <c r="G65" s="29">
        <v>0</v>
      </c>
      <c r="H65" s="29">
        <v>1587.6399999999999</v>
      </c>
      <c r="I65" s="29">
        <v>3060.1899999999996</v>
      </c>
      <c r="J65" s="29">
        <v>33922.938499999997</v>
      </c>
      <c r="K65" s="29">
        <f t="shared" ref="K65:K70" si="58">SUM(G65:J65)</f>
        <v>38570.768499999998</v>
      </c>
      <c r="L65" s="29">
        <v>27576</v>
      </c>
      <c r="M65" s="29">
        <v>868.1400000000001</v>
      </c>
      <c r="N65" s="29">
        <v>4765.0499999999993</v>
      </c>
      <c r="O65" s="29">
        <v>0</v>
      </c>
      <c r="P65" s="29">
        <v>0</v>
      </c>
      <c r="Q65" s="29">
        <v>0</v>
      </c>
      <c r="R65" s="29">
        <v>0</v>
      </c>
      <c r="S65" s="29">
        <f t="shared" ref="S65:S70" si="59">SUM(L65:R65)</f>
        <v>33209.19</v>
      </c>
      <c r="T65" s="29">
        <v>0</v>
      </c>
      <c r="U65" s="29">
        <v>0</v>
      </c>
      <c r="V65" s="29">
        <v>0</v>
      </c>
      <c r="W65" s="29">
        <v>9514.0899999999983</v>
      </c>
      <c r="X65" s="29">
        <v>0</v>
      </c>
      <c r="Y65" s="29">
        <v>0</v>
      </c>
      <c r="Z65" s="29">
        <v>0</v>
      </c>
      <c r="AA65" s="29">
        <v>41179.570999999996</v>
      </c>
      <c r="AB65" s="29">
        <v>0</v>
      </c>
      <c r="AC65" s="29">
        <v>0</v>
      </c>
      <c r="AD65" s="29">
        <v>0</v>
      </c>
      <c r="AE65" s="29">
        <v>0</v>
      </c>
      <c r="AF65" s="29">
        <v>0</v>
      </c>
      <c r="AG65" s="29">
        <v>0</v>
      </c>
      <c r="AH65" s="29">
        <v>0</v>
      </c>
      <c r="AI65" s="29">
        <v>1508.11</v>
      </c>
      <c r="AJ65" s="29">
        <v>0</v>
      </c>
      <c r="AK65" s="29">
        <f t="shared" ref="AK65:AK70" si="60">SUM(T65:AJ65)</f>
        <v>52201.770999999993</v>
      </c>
      <c r="AL65" s="29">
        <f t="shared" ref="AL65:AL70" si="61">F65+K65+S65+AK65</f>
        <v>620338.55969999987</v>
      </c>
      <c r="AO65" s="27">
        <f t="shared" si="53"/>
        <v>496356.83019999997</v>
      </c>
      <c r="AP65" s="27">
        <f t="shared" si="54"/>
        <v>38570.768499999998</v>
      </c>
      <c r="AQ65" s="27">
        <f t="shared" si="55"/>
        <v>33209.19</v>
      </c>
      <c r="AR65" s="27">
        <f t="shared" si="29"/>
        <v>52201.770999999993</v>
      </c>
      <c r="AT65" s="27">
        <f>SUM(AO65:AS65)</f>
        <v>620338.55969999987</v>
      </c>
    </row>
    <row r="66" spans="1:46" x14ac:dyDescent="0.2">
      <c r="A66" s="10" t="s">
        <v>20</v>
      </c>
      <c r="B66" s="6"/>
      <c r="C66" s="7"/>
      <c r="D66" s="29">
        <v>52544.99</v>
      </c>
      <c r="E66" s="29">
        <v>0</v>
      </c>
      <c r="F66" s="29">
        <f t="shared" si="57"/>
        <v>52544.99</v>
      </c>
      <c r="G66" s="29">
        <v>18701.105</v>
      </c>
      <c r="H66" s="29">
        <v>0</v>
      </c>
      <c r="I66" s="29">
        <v>0</v>
      </c>
      <c r="J66" s="29">
        <v>0</v>
      </c>
      <c r="K66" s="29">
        <f t="shared" si="58"/>
        <v>18701.105</v>
      </c>
      <c r="L66" s="29">
        <v>0</v>
      </c>
      <c r="M66" s="29">
        <v>0</v>
      </c>
      <c r="N66" s="29">
        <v>0</v>
      </c>
      <c r="O66" s="29">
        <v>0</v>
      </c>
      <c r="P66" s="29">
        <v>0</v>
      </c>
      <c r="Q66" s="29">
        <v>0</v>
      </c>
      <c r="R66" s="29">
        <v>0</v>
      </c>
      <c r="S66" s="29">
        <f t="shared" si="59"/>
        <v>0</v>
      </c>
      <c r="T66" s="29">
        <v>0</v>
      </c>
      <c r="U66" s="29">
        <v>2753.1949999999997</v>
      </c>
      <c r="V66" s="29">
        <v>4192.3230000000003</v>
      </c>
      <c r="W66" s="29">
        <v>0</v>
      </c>
      <c r="X66" s="29">
        <v>0</v>
      </c>
      <c r="Y66" s="29">
        <v>0</v>
      </c>
      <c r="Z66" s="29">
        <v>0</v>
      </c>
      <c r="AA66" s="29">
        <v>0</v>
      </c>
      <c r="AB66" s="29">
        <v>0</v>
      </c>
      <c r="AC66" s="29">
        <v>0</v>
      </c>
      <c r="AD66" s="29">
        <v>51996.888999999996</v>
      </c>
      <c r="AE66" s="29">
        <v>0</v>
      </c>
      <c r="AF66" s="29">
        <v>0</v>
      </c>
      <c r="AG66" s="29">
        <v>0</v>
      </c>
      <c r="AH66" s="29">
        <v>3333.355</v>
      </c>
      <c r="AI66" s="29">
        <v>0</v>
      </c>
      <c r="AJ66" s="29">
        <v>18600</v>
      </c>
      <c r="AK66" s="29">
        <f t="shared" si="60"/>
        <v>80875.761999999988</v>
      </c>
      <c r="AL66" s="29">
        <f t="shared" si="61"/>
        <v>152121.85699999999</v>
      </c>
      <c r="AO66" s="27">
        <f t="shared" si="53"/>
        <v>52544.99</v>
      </c>
      <c r="AP66" s="27">
        <f t="shared" si="54"/>
        <v>18701.105</v>
      </c>
      <c r="AQ66" s="27">
        <f t="shared" si="55"/>
        <v>0</v>
      </c>
      <c r="AR66" s="27">
        <f t="shared" si="29"/>
        <v>80875.761999999988</v>
      </c>
      <c r="AT66" s="27">
        <f t="shared" ref="AT66:AT70" si="62">SUM(AO66:AS66)</f>
        <v>152121.85699999999</v>
      </c>
    </row>
    <row r="67" spans="1:46" x14ac:dyDescent="0.2">
      <c r="A67" s="10" t="s">
        <v>21</v>
      </c>
      <c r="B67" s="6"/>
      <c r="C67" s="7"/>
      <c r="D67" s="29">
        <v>0</v>
      </c>
      <c r="E67" s="29">
        <v>0</v>
      </c>
      <c r="F67" s="29">
        <f t="shared" si="57"/>
        <v>0</v>
      </c>
      <c r="G67" s="29">
        <v>0</v>
      </c>
      <c r="H67" s="29">
        <v>0</v>
      </c>
      <c r="I67" s="29">
        <v>0</v>
      </c>
      <c r="J67" s="29">
        <v>0</v>
      </c>
      <c r="K67" s="29">
        <f t="shared" si="58"/>
        <v>0</v>
      </c>
      <c r="L67" s="29">
        <v>0</v>
      </c>
      <c r="M67" s="29">
        <v>400</v>
      </c>
      <c r="N67" s="29">
        <v>0</v>
      </c>
      <c r="O67" s="29">
        <v>2621.0303399999998</v>
      </c>
      <c r="P67" s="29">
        <v>0</v>
      </c>
      <c r="Q67" s="29">
        <v>0</v>
      </c>
      <c r="R67" s="29">
        <v>0</v>
      </c>
      <c r="S67" s="29">
        <f t="shared" si="59"/>
        <v>3021.0303399999998</v>
      </c>
      <c r="T67" s="29">
        <v>1953</v>
      </c>
      <c r="U67" s="29">
        <v>7933.1050000000005</v>
      </c>
      <c r="V67" s="29">
        <v>0</v>
      </c>
      <c r="W67" s="29">
        <v>0</v>
      </c>
      <c r="X67" s="29">
        <v>0</v>
      </c>
      <c r="Y67" s="29">
        <v>0</v>
      </c>
      <c r="Z67" s="29">
        <v>94093.506999999998</v>
      </c>
      <c r="AA67" s="29">
        <v>61347.883999999998</v>
      </c>
      <c r="AB67" s="29">
        <v>69651.754000000001</v>
      </c>
      <c r="AC67" s="29">
        <v>0</v>
      </c>
      <c r="AD67" s="29">
        <v>0</v>
      </c>
      <c r="AE67" s="29">
        <v>0</v>
      </c>
      <c r="AF67" s="29">
        <v>0</v>
      </c>
      <c r="AG67" s="29">
        <v>0</v>
      </c>
      <c r="AH67" s="29">
        <v>725.7</v>
      </c>
      <c r="AI67" s="29">
        <v>0</v>
      </c>
      <c r="AJ67" s="29">
        <v>90966.423999999999</v>
      </c>
      <c r="AK67" s="29">
        <f t="shared" si="60"/>
        <v>326671.37400000001</v>
      </c>
      <c r="AL67" s="29">
        <f t="shared" si="61"/>
        <v>329692.40434000001</v>
      </c>
      <c r="AO67" s="27">
        <f t="shared" si="53"/>
        <v>0</v>
      </c>
      <c r="AP67" s="27">
        <f t="shared" si="54"/>
        <v>0</v>
      </c>
      <c r="AQ67" s="27">
        <f t="shared" si="55"/>
        <v>3021.0303399999998</v>
      </c>
      <c r="AR67" s="27">
        <f t="shared" si="29"/>
        <v>326671.37400000001</v>
      </c>
      <c r="AT67" s="27">
        <f t="shared" si="62"/>
        <v>329692.40434000001</v>
      </c>
    </row>
    <row r="68" spans="1:46" x14ac:dyDescent="0.2">
      <c r="A68" s="10" t="s">
        <v>22</v>
      </c>
      <c r="B68" s="6"/>
      <c r="C68" s="7"/>
      <c r="D68" s="29">
        <v>1428120</v>
      </c>
      <c r="E68" s="29">
        <v>782388</v>
      </c>
      <c r="F68" s="29">
        <f t="shared" si="57"/>
        <v>2210508</v>
      </c>
      <c r="G68" s="29">
        <v>0</v>
      </c>
      <c r="H68" s="29">
        <v>0</v>
      </c>
      <c r="I68" s="29">
        <v>0</v>
      </c>
      <c r="J68" s="29">
        <v>0</v>
      </c>
      <c r="K68" s="29">
        <f t="shared" si="58"/>
        <v>0</v>
      </c>
      <c r="L68" s="29">
        <v>0</v>
      </c>
      <c r="M68" s="29">
        <v>0</v>
      </c>
      <c r="N68" s="29">
        <v>0</v>
      </c>
      <c r="O68" s="29">
        <v>0</v>
      </c>
      <c r="P68" s="29">
        <v>0</v>
      </c>
      <c r="Q68" s="29">
        <v>0</v>
      </c>
      <c r="R68" s="29">
        <v>0</v>
      </c>
      <c r="S68" s="29">
        <f t="shared" si="59"/>
        <v>0</v>
      </c>
      <c r="T68" s="29">
        <v>0</v>
      </c>
      <c r="U68" s="29">
        <v>0</v>
      </c>
      <c r="V68" s="29">
        <v>0</v>
      </c>
      <c r="W68" s="29">
        <v>24375.429999999997</v>
      </c>
      <c r="X68" s="29">
        <v>0</v>
      </c>
      <c r="Y68" s="29">
        <v>0</v>
      </c>
      <c r="Z68" s="29">
        <v>134684.07</v>
      </c>
      <c r="AA68" s="29">
        <v>0</v>
      </c>
      <c r="AB68" s="29">
        <v>0</v>
      </c>
      <c r="AC68" s="29">
        <v>0</v>
      </c>
      <c r="AD68" s="29">
        <v>0</v>
      </c>
      <c r="AE68" s="29">
        <v>0</v>
      </c>
      <c r="AF68" s="29">
        <v>0</v>
      </c>
      <c r="AG68" s="29">
        <v>0</v>
      </c>
      <c r="AH68" s="29">
        <v>0</v>
      </c>
      <c r="AI68" s="29">
        <v>0</v>
      </c>
      <c r="AJ68" s="29">
        <v>0</v>
      </c>
      <c r="AK68" s="29">
        <f t="shared" si="60"/>
        <v>159059.5</v>
      </c>
      <c r="AL68" s="29">
        <f t="shared" si="61"/>
        <v>2369567.5</v>
      </c>
      <c r="AO68" s="27">
        <f t="shared" si="53"/>
        <v>2210508</v>
      </c>
      <c r="AP68" s="27">
        <f t="shared" si="54"/>
        <v>0</v>
      </c>
      <c r="AQ68" s="27">
        <f t="shared" si="55"/>
        <v>0</v>
      </c>
      <c r="AR68" s="27">
        <f t="shared" ref="AR68:AR98" si="63">AK68</f>
        <v>159059.5</v>
      </c>
      <c r="AT68" s="27">
        <f t="shared" si="62"/>
        <v>2369567.5</v>
      </c>
    </row>
    <row r="69" spans="1:46" x14ac:dyDescent="0.2">
      <c r="A69" s="10" t="s">
        <v>23</v>
      </c>
      <c r="B69" s="6"/>
      <c r="C69" s="7"/>
      <c r="D69" s="29">
        <v>0</v>
      </c>
      <c r="E69" s="29">
        <v>0</v>
      </c>
      <c r="F69" s="29">
        <f t="shared" si="57"/>
        <v>0</v>
      </c>
      <c r="G69" s="29">
        <v>0</v>
      </c>
      <c r="H69" s="29">
        <v>0</v>
      </c>
      <c r="I69" s="29">
        <v>0</v>
      </c>
      <c r="J69" s="29">
        <v>0</v>
      </c>
      <c r="K69" s="29">
        <f t="shared" si="58"/>
        <v>0</v>
      </c>
      <c r="L69" s="29">
        <v>0</v>
      </c>
      <c r="M69" s="29">
        <v>0</v>
      </c>
      <c r="N69" s="29">
        <v>0</v>
      </c>
      <c r="O69" s="29">
        <v>0</v>
      </c>
      <c r="P69" s="29">
        <v>0</v>
      </c>
      <c r="Q69" s="29">
        <v>0</v>
      </c>
      <c r="R69" s="29">
        <v>0</v>
      </c>
      <c r="S69" s="29">
        <f t="shared" si="59"/>
        <v>0</v>
      </c>
      <c r="T69" s="29">
        <v>0</v>
      </c>
      <c r="U69" s="29">
        <v>0</v>
      </c>
      <c r="V69" s="29">
        <v>0</v>
      </c>
      <c r="W69" s="29">
        <v>0</v>
      </c>
      <c r="X69" s="29">
        <v>0</v>
      </c>
      <c r="Y69" s="29">
        <v>0</v>
      </c>
      <c r="Z69" s="29">
        <v>0</v>
      </c>
      <c r="AA69" s="29">
        <v>0</v>
      </c>
      <c r="AB69" s="29">
        <v>0</v>
      </c>
      <c r="AC69" s="29">
        <v>0</v>
      </c>
      <c r="AD69" s="29">
        <v>0</v>
      </c>
      <c r="AE69" s="29">
        <v>0</v>
      </c>
      <c r="AF69" s="29">
        <v>0</v>
      </c>
      <c r="AG69" s="29">
        <v>0</v>
      </c>
      <c r="AH69" s="29">
        <v>0</v>
      </c>
      <c r="AI69" s="29">
        <v>0</v>
      </c>
      <c r="AJ69" s="29">
        <v>0</v>
      </c>
      <c r="AK69" s="29">
        <f t="shared" si="60"/>
        <v>0</v>
      </c>
      <c r="AL69" s="29">
        <f t="shared" si="61"/>
        <v>0</v>
      </c>
      <c r="AO69" s="27">
        <f t="shared" si="53"/>
        <v>0</v>
      </c>
      <c r="AP69" s="27">
        <f t="shared" si="54"/>
        <v>0</v>
      </c>
      <c r="AQ69" s="27">
        <f t="shared" si="55"/>
        <v>0</v>
      </c>
      <c r="AR69" s="27">
        <f t="shared" si="63"/>
        <v>0</v>
      </c>
      <c r="AT69" s="27">
        <f t="shared" si="62"/>
        <v>0</v>
      </c>
    </row>
    <row r="70" spans="1:46" x14ac:dyDescent="0.2">
      <c r="A70" s="10" t="s">
        <v>24</v>
      </c>
      <c r="B70" s="6"/>
      <c r="C70" s="7"/>
      <c r="D70" s="29">
        <v>0</v>
      </c>
      <c r="E70" s="29">
        <v>0</v>
      </c>
      <c r="F70" s="29">
        <f t="shared" si="57"/>
        <v>0</v>
      </c>
      <c r="G70" s="29">
        <v>0</v>
      </c>
      <c r="H70" s="29">
        <v>0</v>
      </c>
      <c r="I70" s="29">
        <v>0</v>
      </c>
      <c r="J70" s="29">
        <v>0</v>
      </c>
      <c r="K70" s="29">
        <f t="shared" si="58"/>
        <v>0</v>
      </c>
      <c r="L70" s="29">
        <v>0</v>
      </c>
      <c r="M70" s="29">
        <v>0</v>
      </c>
      <c r="N70" s="29">
        <v>0</v>
      </c>
      <c r="O70" s="29">
        <v>0</v>
      </c>
      <c r="P70" s="29">
        <v>0</v>
      </c>
      <c r="Q70" s="29">
        <v>0</v>
      </c>
      <c r="R70" s="29">
        <v>0</v>
      </c>
      <c r="S70" s="29">
        <f t="shared" si="59"/>
        <v>0</v>
      </c>
      <c r="T70" s="29">
        <v>0</v>
      </c>
      <c r="U70" s="29">
        <v>0</v>
      </c>
      <c r="V70" s="29">
        <v>0</v>
      </c>
      <c r="W70" s="29">
        <v>0</v>
      </c>
      <c r="X70" s="29">
        <v>0</v>
      </c>
      <c r="Y70" s="29">
        <v>0</v>
      </c>
      <c r="Z70" s="29">
        <v>0</v>
      </c>
      <c r="AA70" s="29">
        <v>0</v>
      </c>
      <c r="AB70" s="29">
        <v>0</v>
      </c>
      <c r="AC70" s="29">
        <v>0</v>
      </c>
      <c r="AD70" s="29">
        <v>0</v>
      </c>
      <c r="AE70" s="29">
        <v>0</v>
      </c>
      <c r="AF70" s="29">
        <v>0</v>
      </c>
      <c r="AG70" s="29">
        <v>0</v>
      </c>
      <c r="AH70" s="29">
        <v>0</v>
      </c>
      <c r="AI70" s="29">
        <v>0</v>
      </c>
      <c r="AJ70" s="29">
        <v>0</v>
      </c>
      <c r="AK70" s="29">
        <f t="shared" si="60"/>
        <v>0</v>
      </c>
      <c r="AL70" s="29">
        <f t="shared" si="61"/>
        <v>0</v>
      </c>
      <c r="AO70" s="27">
        <f t="shared" si="53"/>
        <v>0</v>
      </c>
      <c r="AP70" s="27">
        <f t="shared" si="54"/>
        <v>0</v>
      </c>
      <c r="AQ70" s="27">
        <f t="shared" si="55"/>
        <v>0</v>
      </c>
      <c r="AR70" s="27">
        <f t="shared" si="63"/>
        <v>0</v>
      </c>
      <c r="AT70" s="27">
        <f t="shared" si="62"/>
        <v>0</v>
      </c>
    </row>
    <row r="71" spans="1:46" x14ac:dyDescent="0.2">
      <c r="A71" s="8"/>
      <c r="B71" s="9"/>
      <c r="C71" s="7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</row>
    <row r="72" spans="1:46" ht="15.75" x14ac:dyDescent="0.25">
      <c r="A72" s="5" t="s">
        <v>25</v>
      </c>
      <c r="B72" s="17"/>
      <c r="C72" s="18"/>
      <c r="D72" s="29">
        <v>1073075.0290000001</v>
      </c>
      <c r="E72" s="29">
        <v>1078617.2355</v>
      </c>
      <c r="F72" s="29">
        <f>SUM(F73:F78)</f>
        <v>2151692.2645</v>
      </c>
      <c r="G72" s="29">
        <v>19272.457999999999</v>
      </c>
      <c r="H72" s="29">
        <v>3621.4259999999995</v>
      </c>
      <c r="I72" s="29">
        <v>967.98</v>
      </c>
      <c r="J72" s="29">
        <v>63145.442999999999</v>
      </c>
      <c r="K72" s="29">
        <f>SUM(K73:K78)</f>
        <v>87007.307000000001</v>
      </c>
      <c r="L72" s="29">
        <v>0</v>
      </c>
      <c r="M72" s="29">
        <v>659.89</v>
      </c>
      <c r="N72" s="29">
        <v>0</v>
      </c>
      <c r="O72" s="29">
        <v>11850</v>
      </c>
      <c r="P72" s="29">
        <v>1670</v>
      </c>
      <c r="Q72" s="29">
        <v>2560</v>
      </c>
      <c r="R72" s="29">
        <v>0</v>
      </c>
      <c r="S72" s="29">
        <f>SUM(S73:S78)</f>
        <v>16739.89</v>
      </c>
      <c r="T72" s="29">
        <v>0</v>
      </c>
      <c r="U72" s="29">
        <v>400.16</v>
      </c>
      <c r="V72" s="29">
        <v>69667.197</v>
      </c>
      <c r="W72" s="29">
        <v>12541.07</v>
      </c>
      <c r="X72" s="29">
        <v>0</v>
      </c>
      <c r="Y72" s="29">
        <v>0</v>
      </c>
      <c r="Z72" s="29">
        <v>226392.00999999998</v>
      </c>
      <c r="AA72" s="29">
        <v>465445.7</v>
      </c>
      <c r="AB72" s="29">
        <v>1670</v>
      </c>
      <c r="AC72" s="29">
        <v>0</v>
      </c>
      <c r="AD72" s="29">
        <v>2240</v>
      </c>
      <c r="AE72" s="29">
        <v>25302.5</v>
      </c>
      <c r="AF72" s="29">
        <v>0</v>
      </c>
      <c r="AG72" s="29">
        <v>0</v>
      </c>
      <c r="AH72" s="29">
        <v>2625</v>
      </c>
      <c r="AI72" s="29">
        <v>1677.62</v>
      </c>
      <c r="AJ72" s="29">
        <v>27204.172999999999</v>
      </c>
      <c r="AK72" s="29">
        <f>SUM(AK73:AK78)</f>
        <v>835165.42999999993</v>
      </c>
      <c r="AL72" s="29">
        <f t="shared" ref="AL72" si="64">SUM(AL73:AL78)</f>
        <v>3090604.8914999999</v>
      </c>
      <c r="AO72" s="27">
        <f t="shared" ref="AO72:AO78" si="65">F72</f>
        <v>2151692.2645</v>
      </c>
      <c r="AP72" s="27">
        <f t="shared" ref="AP72:AP78" si="66">K72</f>
        <v>87007.307000000001</v>
      </c>
      <c r="AQ72" s="27">
        <f t="shared" ref="AQ72:AQ78" si="67">S72</f>
        <v>16739.89</v>
      </c>
      <c r="AR72" s="27">
        <f t="shared" si="63"/>
        <v>835165.42999999993</v>
      </c>
      <c r="AT72" s="27">
        <f t="shared" ref="AT72" si="68">SUM(AT73:AT78)</f>
        <v>3090604.8914999999</v>
      </c>
    </row>
    <row r="73" spans="1:46" x14ac:dyDescent="0.2">
      <c r="A73" s="10" t="s">
        <v>19</v>
      </c>
      <c r="B73" s="6"/>
      <c r="C73" s="7"/>
      <c r="D73" s="29">
        <v>58435.05</v>
      </c>
      <c r="E73" s="29">
        <v>363345.23550000001</v>
      </c>
      <c r="F73" s="29">
        <f t="shared" ref="F73:F78" si="69">SUM(D73:E73)</f>
        <v>421780.2855</v>
      </c>
      <c r="G73" s="29">
        <v>2191.11</v>
      </c>
      <c r="H73" s="29">
        <v>3621.4259999999995</v>
      </c>
      <c r="I73" s="29">
        <v>967.98</v>
      </c>
      <c r="J73" s="29">
        <v>63145.442999999999</v>
      </c>
      <c r="K73" s="29">
        <f t="shared" ref="K73:K78" si="70">SUM(G73:J73)</f>
        <v>69925.959000000003</v>
      </c>
      <c r="L73" s="29">
        <v>0</v>
      </c>
      <c r="M73" s="29">
        <v>659.89</v>
      </c>
      <c r="N73" s="29">
        <v>0</v>
      </c>
      <c r="O73" s="29">
        <v>0</v>
      </c>
      <c r="P73" s="29">
        <v>0</v>
      </c>
      <c r="Q73" s="29">
        <v>0</v>
      </c>
      <c r="R73" s="29">
        <v>0</v>
      </c>
      <c r="S73" s="29">
        <f t="shared" ref="S73:S78" si="71">SUM(L73:R73)</f>
        <v>659.89</v>
      </c>
      <c r="T73" s="29">
        <v>0</v>
      </c>
      <c r="U73" s="29">
        <v>0</v>
      </c>
      <c r="V73" s="29">
        <v>0</v>
      </c>
      <c r="W73" s="29">
        <v>0</v>
      </c>
      <c r="X73" s="29">
        <v>0</v>
      </c>
      <c r="Y73" s="29">
        <v>0</v>
      </c>
      <c r="Z73" s="29">
        <v>0</v>
      </c>
      <c r="AA73" s="29">
        <v>465445.7</v>
      </c>
      <c r="AB73" s="29">
        <v>0</v>
      </c>
      <c r="AC73" s="29">
        <v>0</v>
      </c>
      <c r="AD73" s="29">
        <v>0</v>
      </c>
      <c r="AE73" s="29">
        <v>0</v>
      </c>
      <c r="AF73" s="29">
        <v>0</v>
      </c>
      <c r="AG73" s="29">
        <v>0</v>
      </c>
      <c r="AH73" s="29">
        <v>0</v>
      </c>
      <c r="AI73" s="29">
        <v>1677.62</v>
      </c>
      <c r="AJ73" s="29">
        <v>0</v>
      </c>
      <c r="AK73" s="29">
        <f t="shared" ref="AK73:AK78" si="72">SUM(T73:AJ73)</f>
        <v>467123.32</v>
      </c>
      <c r="AL73" s="29">
        <f t="shared" ref="AL73:AL78" si="73">F73+K73+S73+AK73</f>
        <v>959489.45449999999</v>
      </c>
      <c r="AO73" s="27">
        <f t="shared" si="65"/>
        <v>421780.2855</v>
      </c>
      <c r="AP73" s="27">
        <f t="shared" si="66"/>
        <v>69925.959000000003</v>
      </c>
      <c r="AQ73" s="27">
        <f t="shared" si="67"/>
        <v>659.89</v>
      </c>
      <c r="AR73" s="27">
        <f t="shared" si="63"/>
        <v>467123.32</v>
      </c>
      <c r="AT73" s="27">
        <f>SUM(AO73:AS73)</f>
        <v>959489.45449999999</v>
      </c>
    </row>
    <row r="74" spans="1:46" x14ac:dyDescent="0.2">
      <c r="A74" s="10" t="s">
        <v>20</v>
      </c>
      <c r="B74" s="6"/>
      <c r="C74" s="7"/>
      <c r="D74" s="29">
        <v>438009.37799999997</v>
      </c>
      <c r="E74" s="29">
        <v>0</v>
      </c>
      <c r="F74" s="29">
        <f t="shared" si="69"/>
        <v>438009.37799999997</v>
      </c>
      <c r="G74" s="29">
        <v>17081.347999999998</v>
      </c>
      <c r="H74" s="29">
        <v>0</v>
      </c>
      <c r="I74" s="29">
        <v>0</v>
      </c>
      <c r="J74" s="29">
        <v>0</v>
      </c>
      <c r="K74" s="29">
        <f t="shared" si="70"/>
        <v>17081.347999999998</v>
      </c>
      <c r="L74" s="29">
        <v>0</v>
      </c>
      <c r="M74" s="29">
        <v>0</v>
      </c>
      <c r="N74" s="29">
        <v>0</v>
      </c>
      <c r="O74" s="29">
        <v>0</v>
      </c>
      <c r="P74" s="29">
        <v>0</v>
      </c>
      <c r="Q74" s="29">
        <v>0</v>
      </c>
      <c r="R74" s="29">
        <v>0</v>
      </c>
      <c r="S74" s="29">
        <f t="shared" si="71"/>
        <v>0</v>
      </c>
      <c r="T74" s="29">
        <v>0</v>
      </c>
      <c r="U74" s="29">
        <v>400.16</v>
      </c>
      <c r="V74" s="29">
        <v>68417.197</v>
      </c>
      <c r="W74" s="29">
        <v>0</v>
      </c>
      <c r="X74" s="29">
        <v>0</v>
      </c>
      <c r="Y74" s="29">
        <v>0</v>
      </c>
      <c r="Z74" s="29">
        <v>0</v>
      </c>
      <c r="AA74" s="29">
        <v>0</v>
      </c>
      <c r="AB74" s="29">
        <v>0</v>
      </c>
      <c r="AC74" s="29">
        <v>0</v>
      </c>
      <c r="AD74" s="29">
        <v>2240</v>
      </c>
      <c r="AE74" s="29">
        <v>0</v>
      </c>
      <c r="AF74" s="29">
        <v>0</v>
      </c>
      <c r="AG74" s="29">
        <v>0</v>
      </c>
      <c r="AH74" s="29">
        <v>2625</v>
      </c>
      <c r="AI74" s="29">
        <v>0</v>
      </c>
      <c r="AJ74" s="29">
        <v>17810</v>
      </c>
      <c r="AK74" s="29">
        <f t="shared" si="72"/>
        <v>91492.357000000004</v>
      </c>
      <c r="AL74" s="29">
        <f t="shared" si="73"/>
        <v>546583.08299999998</v>
      </c>
      <c r="AO74" s="27">
        <f t="shared" si="65"/>
        <v>438009.37799999997</v>
      </c>
      <c r="AP74" s="27">
        <f t="shared" si="66"/>
        <v>17081.347999999998</v>
      </c>
      <c r="AQ74" s="27">
        <f t="shared" si="67"/>
        <v>0</v>
      </c>
      <c r="AR74" s="27">
        <f t="shared" si="63"/>
        <v>91492.357000000004</v>
      </c>
      <c r="AT74" s="27">
        <f t="shared" ref="AT74:AT78" si="74">SUM(AO74:AS74)</f>
        <v>546583.08299999998</v>
      </c>
    </row>
    <row r="75" spans="1:46" x14ac:dyDescent="0.2">
      <c r="A75" s="10" t="s">
        <v>21</v>
      </c>
      <c r="B75" s="6"/>
      <c r="C75" s="7"/>
      <c r="D75" s="29">
        <v>7614.6010000000006</v>
      </c>
      <c r="E75" s="29">
        <v>0</v>
      </c>
      <c r="F75" s="29">
        <f t="shared" si="69"/>
        <v>7614.6010000000006</v>
      </c>
      <c r="G75" s="29">
        <v>0</v>
      </c>
      <c r="H75" s="29">
        <v>0</v>
      </c>
      <c r="I75" s="29">
        <v>0</v>
      </c>
      <c r="J75" s="29">
        <v>0</v>
      </c>
      <c r="K75" s="29">
        <f t="shared" si="70"/>
        <v>0</v>
      </c>
      <c r="L75" s="29">
        <v>0</v>
      </c>
      <c r="M75" s="29">
        <v>0</v>
      </c>
      <c r="N75" s="29">
        <v>0</v>
      </c>
      <c r="O75" s="29">
        <v>11850</v>
      </c>
      <c r="P75" s="29">
        <v>1670</v>
      </c>
      <c r="Q75" s="29">
        <v>2560</v>
      </c>
      <c r="R75" s="29">
        <v>0</v>
      </c>
      <c r="S75" s="29">
        <f t="shared" si="71"/>
        <v>16080</v>
      </c>
      <c r="T75" s="29">
        <v>0</v>
      </c>
      <c r="U75" s="29">
        <v>0</v>
      </c>
      <c r="V75" s="29">
        <v>1250</v>
      </c>
      <c r="W75" s="29">
        <v>0</v>
      </c>
      <c r="X75" s="29">
        <v>0</v>
      </c>
      <c r="Y75" s="29">
        <v>0</v>
      </c>
      <c r="Z75" s="29">
        <v>0</v>
      </c>
      <c r="AA75" s="29">
        <v>0</v>
      </c>
      <c r="AB75" s="29">
        <v>1670</v>
      </c>
      <c r="AC75" s="29">
        <v>0</v>
      </c>
      <c r="AD75" s="29">
        <v>0</v>
      </c>
      <c r="AE75" s="29">
        <v>25302.5</v>
      </c>
      <c r="AF75" s="29">
        <v>0</v>
      </c>
      <c r="AG75" s="29">
        <v>0</v>
      </c>
      <c r="AH75" s="29">
        <v>0</v>
      </c>
      <c r="AI75" s="29">
        <v>0</v>
      </c>
      <c r="AJ75" s="29">
        <v>9394.1729999999989</v>
      </c>
      <c r="AK75" s="29">
        <f t="shared" si="72"/>
        <v>37616.672999999995</v>
      </c>
      <c r="AL75" s="29">
        <f t="shared" si="73"/>
        <v>61311.273999999998</v>
      </c>
      <c r="AO75" s="27">
        <f t="shared" si="65"/>
        <v>7614.6010000000006</v>
      </c>
      <c r="AP75" s="27">
        <f t="shared" si="66"/>
        <v>0</v>
      </c>
      <c r="AQ75" s="27">
        <f t="shared" si="67"/>
        <v>16080</v>
      </c>
      <c r="AR75" s="27">
        <f t="shared" si="63"/>
        <v>37616.672999999995</v>
      </c>
      <c r="AT75" s="27">
        <f t="shared" si="74"/>
        <v>61311.273999999998</v>
      </c>
    </row>
    <row r="76" spans="1:46" x14ac:dyDescent="0.2">
      <c r="A76" s="10" t="s">
        <v>26</v>
      </c>
      <c r="B76" s="6"/>
      <c r="C76" s="7"/>
      <c r="D76" s="29">
        <v>569016</v>
      </c>
      <c r="E76" s="29">
        <v>715272</v>
      </c>
      <c r="F76" s="29">
        <f t="shared" si="69"/>
        <v>1284288</v>
      </c>
      <c r="G76" s="29">
        <v>0</v>
      </c>
      <c r="H76" s="29">
        <v>0</v>
      </c>
      <c r="I76" s="29">
        <v>0</v>
      </c>
      <c r="J76" s="29">
        <v>0</v>
      </c>
      <c r="K76" s="29">
        <f t="shared" si="70"/>
        <v>0</v>
      </c>
      <c r="L76" s="29">
        <v>0</v>
      </c>
      <c r="M76" s="29">
        <v>0</v>
      </c>
      <c r="N76" s="29">
        <v>0</v>
      </c>
      <c r="O76" s="29">
        <v>0</v>
      </c>
      <c r="P76" s="29">
        <v>0</v>
      </c>
      <c r="Q76" s="29">
        <v>0</v>
      </c>
      <c r="R76" s="29">
        <v>0</v>
      </c>
      <c r="S76" s="29">
        <f t="shared" si="71"/>
        <v>0</v>
      </c>
      <c r="T76" s="29">
        <v>0</v>
      </c>
      <c r="U76" s="29">
        <v>0</v>
      </c>
      <c r="V76" s="29">
        <v>0</v>
      </c>
      <c r="W76" s="29">
        <v>12541.07</v>
      </c>
      <c r="X76" s="29">
        <v>0</v>
      </c>
      <c r="Y76" s="29">
        <v>0</v>
      </c>
      <c r="Z76" s="29">
        <v>226392.00999999998</v>
      </c>
      <c r="AA76" s="29">
        <v>0</v>
      </c>
      <c r="AB76" s="29">
        <v>0</v>
      </c>
      <c r="AC76" s="29">
        <v>0</v>
      </c>
      <c r="AD76" s="29">
        <v>0</v>
      </c>
      <c r="AE76" s="29">
        <v>0</v>
      </c>
      <c r="AF76" s="29">
        <v>0</v>
      </c>
      <c r="AG76" s="29">
        <v>0</v>
      </c>
      <c r="AH76" s="29">
        <v>0</v>
      </c>
      <c r="AI76" s="29">
        <v>0</v>
      </c>
      <c r="AJ76" s="29">
        <v>0</v>
      </c>
      <c r="AK76" s="29">
        <f t="shared" si="72"/>
        <v>238933.08</v>
      </c>
      <c r="AL76" s="29">
        <f t="shared" si="73"/>
        <v>1523221.08</v>
      </c>
      <c r="AO76" s="27">
        <f t="shared" si="65"/>
        <v>1284288</v>
      </c>
      <c r="AP76" s="27">
        <f t="shared" si="66"/>
        <v>0</v>
      </c>
      <c r="AQ76" s="27">
        <f t="shared" si="67"/>
        <v>0</v>
      </c>
      <c r="AR76" s="27">
        <f t="shared" si="63"/>
        <v>238933.08</v>
      </c>
      <c r="AT76" s="27">
        <f t="shared" si="74"/>
        <v>1523221.08</v>
      </c>
    </row>
    <row r="77" spans="1:46" x14ac:dyDescent="0.2">
      <c r="A77" s="10" t="s">
        <v>23</v>
      </c>
      <c r="B77" s="6"/>
      <c r="C77" s="7"/>
      <c r="D77" s="29">
        <v>0</v>
      </c>
      <c r="E77" s="29">
        <v>0</v>
      </c>
      <c r="F77" s="29">
        <f t="shared" si="69"/>
        <v>0</v>
      </c>
      <c r="G77" s="29">
        <v>0</v>
      </c>
      <c r="H77" s="29">
        <v>0</v>
      </c>
      <c r="I77" s="29">
        <v>0</v>
      </c>
      <c r="J77" s="29">
        <v>0</v>
      </c>
      <c r="K77" s="29">
        <f t="shared" si="70"/>
        <v>0</v>
      </c>
      <c r="L77" s="29">
        <v>0</v>
      </c>
      <c r="M77" s="29">
        <v>0</v>
      </c>
      <c r="N77" s="29">
        <v>0</v>
      </c>
      <c r="O77" s="29">
        <v>0</v>
      </c>
      <c r="P77" s="29">
        <v>0</v>
      </c>
      <c r="Q77" s="29">
        <v>0</v>
      </c>
      <c r="R77" s="29">
        <v>0</v>
      </c>
      <c r="S77" s="29">
        <f t="shared" si="71"/>
        <v>0</v>
      </c>
      <c r="T77" s="29">
        <v>0</v>
      </c>
      <c r="U77" s="29">
        <v>0</v>
      </c>
      <c r="V77" s="29">
        <v>0</v>
      </c>
      <c r="W77" s="29">
        <v>0</v>
      </c>
      <c r="X77" s="29">
        <v>0</v>
      </c>
      <c r="Y77" s="29">
        <v>0</v>
      </c>
      <c r="Z77" s="29">
        <v>0</v>
      </c>
      <c r="AA77" s="29">
        <v>0</v>
      </c>
      <c r="AB77" s="29">
        <v>0</v>
      </c>
      <c r="AC77" s="29">
        <v>0</v>
      </c>
      <c r="AD77" s="29">
        <v>0</v>
      </c>
      <c r="AE77" s="29">
        <v>0</v>
      </c>
      <c r="AF77" s="29">
        <v>0</v>
      </c>
      <c r="AG77" s="29">
        <v>0</v>
      </c>
      <c r="AH77" s="29">
        <v>0</v>
      </c>
      <c r="AI77" s="29">
        <v>0</v>
      </c>
      <c r="AJ77" s="29">
        <v>0</v>
      </c>
      <c r="AK77" s="29">
        <f t="shared" si="72"/>
        <v>0</v>
      </c>
      <c r="AL77" s="29">
        <f t="shared" si="73"/>
        <v>0</v>
      </c>
      <c r="AO77" s="27">
        <f t="shared" si="65"/>
        <v>0</v>
      </c>
      <c r="AP77" s="27">
        <f t="shared" si="66"/>
        <v>0</v>
      </c>
      <c r="AQ77" s="27">
        <f t="shared" si="67"/>
        <v>0</v>
      </c>
      <c r="AR77" s="27">
        <f t="shared" si="63"/>
        <v>0</v>
      </c>
      <c r="AT77" s="27">
        <f t="shared" si="74"/>
        <v>0</v>
      </c>
    </row>
    <row r="78" spans="1:46" x14ac:dyDescent="0.2">
      <c r="A78" s="10" t="s">
        <v>27</v>
      </c>
      <c r="B78" s="6"/>
      <c r="C78" s="7"/>
      <c r="D78" s="29">
        <v>0</v>
      </c>
      <c r="E78" s="29">
        <v>0</v>
      </c>
      <c r="F78" s="29">
        <f t="shared" si="69"/>
        <v>0</v>
      </c>
      <c r="G78" s="29">
        <v>0</v>
      </c>
      <c r="H78" s="29">
        <v>0</v>
      </c>
      <c r="I78" s="29">
        <v>0</v>
      </c>
      <c r="J78" s="29">
        <v>0</v>
      </c>
      <c r="K78" s="29">
        <f t="shared" si="70"/>
        <v>0</v>
      </c>
      <c r="L78" s="29">
        <v>0</v>
      </c>
      <c r="M78" s="29">
        <v>0</v>
      </c>
      <c r="N78" s="29">
        <v>0</v>
      </c>
      <c r="O78" s="29">
        <v>0</v>
      </c>
      <c r="P78" s="29">
        <v>0</v>
      </c>
      <c r="Q78" s="29">
        <v>0</v>
      </c>
      <c r="R78" s="29">
        <v>0</v>
      </c>
      <c r="S78" s="29">
        <f t="shared" si="71"/>
        <v>0</v>
      </c>
      <c r="T78" s="29">
        <v>0</v>
      </c>
      <c r="U78" s="29">
        <v>0</v>
      </c>
      <c r="V78" s="29">
        <v>0</v>
      </c>
      <c r="W78" s="29">
        <v>0</v>
      </c>
      <c r="X78" s="29">
        <v>0</v>
      </c>
      <c r="Y78" s="29">
        <v>0</v>
      </c>
      <c r="Z78" s="29">
        <v>0</v>
      </c>
      <c r="AA78" s="29">
        <v>0</v>
      </c>
      <c r="AB78" s="29">
        <v>0</v>
      </c>
      <c r="AC78" s="29">
        <v>0</v>
      </c>
      <c r="AD78" s="29">
        <v>0</v>
      </c>
      <c r="AE78" s="29">
        <v>0</v>
      </c>
      <c r="AF78" s="29">
        <v>0</v>
      </c>
      <c r="AG78" s="29">
        <v>0</v>
      </c>
      <c r="AH78" s="29">
        <v>0</v>
      </c>
      <c r="AI78" s="29">
        <v>0</v>
      </c>
      <c r="AJ78" s="29">
        <v>0</v>
      </c>
      <c r="AK78" s="29">
        <f t="shared" si="72"/>
        <v>0</v>
      </c>
      <c r="AL78" s="29">
        <f t="shared" si="73"/>
        <v>0</v>
      </c>
      <c r="AO78" s="27">
        <f t="shared" si="65"/>
        <v>0</v>
      </c>
      <c r="AP78" s="27">
        <f t="shared" si="66"/>
        <v>0</v>
      </c>
      <c r="AQ78" s="27">
        <f t="shared" si="67"/>
        <v>0</v>
      </c>
      <c r="AR78" s="27">
        <f t="shared" si="63"/>
        <v>0</v>
      </c>
      <c r="AT78" s="27">
        <f t="shared" si="74"/>
        <v>0</v>
      </c>
    </row>
    <row r="79" spans="1:46" x14ac:dyDescent="0.2">
      <c r="A79" s="10"/>
      <c r="B79" s="6"/>
      <c r="C79" s="7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</row>
    <row r="80" spans="1:46" ht="15.75" x14ac:dyDescent="0.25">
      <c r="A80" s="19" t="s">
        <v>28</v>
      </c>
      <c r="B80" s="20"/>
      <c r="C80" s="21"/>
      <c r="D80" s="29">
        <v>1494924.7390000001</v>
      </c>
      <c r="E80" s="29">
        <v>0</v>
      </c>
      <c r="F80" s="29">
        <f>+F82+F90</f>
        <v>1494924.7390000001</v>
      </c>
      <c r="G80" s="29">
        <v>0</v>
      </c>
      <c r="H80" s="29">
        <v>0</v>
      </c>
      <c r="I80" s="29">
        <v>0</v>
      </c>
      <c r="J80" s="29">
        <v>47220.27</v>
      </c>
      <c r="K80" s="29">
        <f>+K82+K90</f>
        <v>47220.27</v>
      </c>
      <c r="L80" s="29">
        <v>0</v>
      </c>
      <c r="M80" s="29">
        <v>0</v>
      </c>
      <c r="N80" s="29">
        <v>0</v>
      </c>
      <c r="O80" s="29">
        <v>0</v>
      </c>
      <c r="P80" s="29">
        <v>0</v>
      </c>
      <c r="Q80" s="29">
        <v>0</v>
      </c>
      <c r="R80" s="29">
        <v>0</v>
      </c>
      <c r="S80" s="29">
        <f>+S82+S90</f>
        <v>0</v>
      </c>
      <c r="T80" s="29">
        <v>0</v>
      </c>
      <c r="U80" s="29">
        <v>65356.393999999993</v>
      </c>
      <c r="V80" s="29">
        <v>24269.07</v>
      </c>
      <c r="W80" s="29">
        <v>0</v>
      </c>
      <c r="X80" s="29">
        <v>37356.146000000001</v>
      </c>
      <c r="Y80" s="29">
        <v>10140.466</v>
      </c>
      <c r="Z80" s="29">
        <v>0</v>
      </c>
      <c r="AA80" s="29">
        <v>261148</v>
      </c>
      <c r="AB80" s="29">
        <v>361240.7</v>
      </c>
      <c r="AC80" s="29">
        <v>0</v>
      </c>
      <c r="AD80" s="29">
        <v>225123.57299999997</v>
      </c>
      <c r="AE80" s="29">
        <v>0</v>
      </c>
      <c r="AF80" s="29">
        <v>14129.611000000001</v>
      </c>
      <c r="AG80" s="29">
        <v>16256.996999999999</v>
      </c>
      <c r="AH80" s="29">
        <v>14585.081</v>
      </c>
      <c r="AI80" s="29">
        <v>0</v>
      </c>
      <c r="AJ80" s="29">
        <v>137500.174</v>
      </c>
      <c r="AK80" s="29">
        <f>+AK82+AK90</f>
        <v>1167106.2120000001</v>
      </c>
      <c r="AL80" s="29">
        <f t="shared" ref="AL80" si="75">+AL82+AL90</f>
        <v>2709251.2209999999</v>
      </c>
      <c r="AO80" s="27">
        <f>F80</f>
        <v>1494924.7390000001</v>
      </c>
      <c r="AP80" s="27">
        <f>K80</f>
        <v>47220.27</v>
      </c>
      <c r="AQ80" s="27">
        <f>S80</f>
        <v>0</v>
      </c>
      <c r="AR80" s="27">
        <f t="shared" si="63"/>
        <v>1167106.2120000001</v>
      </c>
      <c r="AT80" s="27">
        <f t="shared" ref="AT80" si="76">+AT82+AT90</f>
        <v>2709251.2209999999</v>
      </c>
    </row>
    <row r="81" spans="1:46" x14ac:dyDescent="0.2">
      <c r="A81" s="8"/>
      <c r="B81" s="9"/>
      <c r="C81" s="7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</row>
    <row r="82" spans="1:46" ht="15.75" x14ac:dyDescent="0.25">
      <c r="A82" s="19" t="s">
        <v>29</v>
      </c>
      <c r="B82" s="20"/>
      <c r="C82" s="21"/>
      <c r="D82" s="29">
        <v>1480714.7390000001</v>
      </c>
      <c r="E82" s="29">
        <v>0</v>
      </c>
      <c r="F82" s="29">
        <f>SUM(F83:F88)</f>
        <v>1480714.7390000001</v>
      </c>
      <c r="G82" s="29">
        <v>0</v>
      </c>
      <c r="H82" s="29">
        <v>0</v>
      </c>
      <c r="I82" s="29">
        <v>0</v>
      </c>
      <c r="J82" s="29">
        <v>47220.27</v>
      </c>
      <c r="K82" s="29">
        <f>SUM(K83:K88)</f>
        <v>47220.27</v>
      </c>
      <c r="L82" s="29">
        <v>0</v>
      </c>
      <c r="M82" s="29">
        <v>0</v>
      </c>
      <c r="N82" s="29">
        <v>0</v>
      </c>
      <c r="O82" s="29">
        <v>0</v>
      </c>
      <c r="P82" s="29">
        <v>0</v>
      </c>
      <c r="Q82" s="29">
        <v>0</v>
      </c>
      <c r="R82" s="29">
        <v>0</v>
      </c>
      <c r="S82" s="29">
        <f>SUM(S83:S88)</f>
        <v>0</v>
      </c>
      <c r="T82" s="29">
        <v>0</v>
      </c>
      <c r="U82" s="29">
        <v>65356.393999999993</v>
      </c>
      <c r="V82" s="29">
        <v>24269.07</v>
      </c>
      <c r="W82" s="29">
        <v>0</v>
      </c>
      <c r="X82" s="29">
        <v>37356.146000000001</v>
      </c>
      <c r="Y82" s="29">
        <v>10140.466</v>
      </c>
      <c r="Z82" s="29">
        <v>0</v>
      </c>
      <c r="AA82" s="29">
        <v>261148</v>
      </c>
      <c r="AB82" s="29">
        <v>361240.7</v>
      </c>
      <c r="AC82" s="29">
        <v>0</v>
      </c>
      <c r="AD82" s="29">
        <v>132562.67099999997</v>
      </c>
      <c r="AE82" s="29">
        <v>0</v>
      </c>
      <c r="AF82" s="29">
        <v>14129.611000000001</v>
      </c>
      <c r="AG82" s="29">
        <v>16256.996999999999</v>
      </c>
      <c r="AH82" s="29">
        <v>14585.081</v>
      </c>
      <c r="AI82" s="29">
        <v>0</v>
      </c>
      <c r="AJ82" s="29">
        <v>6499.094000000001</v>
      </c>
      <c r="AK82" s="29">
        <f>SUM(AK83:AK88)</f>
        <v>943544.23</v>
      </c>
      <c r="AL82" s="29">
        <f t="shared" ref="AL82" si="77">SUM(AL83:AL88)</f>
        <v>2471479.2390000001</v>
      </c>
      <c r="AO82" s="27">
        <f t="shared" ref="AO82:AO88" si="78">F82</f>
        <v>1480714.7390000001</v>
      </c>
      <c r="AP82" s="27">
        <f t="shared" ref="AP82:AP88" si="79">K82</f>
        <v>47220.27</v>
      </c>
      <c r="AQ82" s="27">
        <f t="shared" ref="AQ82:AQ88" si="80">S82</f>
        <v>0</v>
      </c>
      <c r="AR82" s="27">
        <f t="shared" si="63"/>
        <v>943544.23</v>
      </c>
      <c r="AT82" s="27">
        <f t="shared" ref="AT82" si="81">SUM(AT83:AT88)</f>
        <v>2471479.2390000001</v>
      </c>
    </row>
    <row r="83" spans="1:46" x14ac:dyDescent="0.2">
      <c r="A83" s="10" t="s">
        <v>19</v>
      </c>
      <c r="B83" s="6"/>
      <c r="C83" s="7"/>
      <c r="D83" s="29">
        <v>666383.63899999997</v>
      </c>
      <c r="E83" s="29">
        <v>0</v>
      </c>
      <c r="F83" s="29">
        <f t="shared" ref="F83:F88" si="82">SUM(D83:E83)</f>
        <v>666383.63899999997</v>
      </c>
      <c r="G83" s="29">
        <v>0</v>
      </c>
      <c r="H83" s="29">
        <v>0</v>
      </c>
      <c r="I83" s="29">
        <v>0</v>
      </c>
      <c r="J83" s="29">
        <v>47220.27</v>
      </c>
      <c r="K83" s="29">
        <f t="shared" ref="K83:K88" si="83">SUM(G83:J83)</f>
        <v>47220.27</v>
      </c>
      <c r="L83" s="29">
        <v>0</v>
      </c>
      <c r="M83" s="29">
        <v>0</v>
      </c>
      <c r="N83" s="29">
        <v>0</v>
      </c>
      <c r="O83" s="29">
        <v>0</v>
      </c>
      <c r="P83" s="29">
        <v>0</v>
      </c>
      <c r="Q83" s="29">
        <v>0</v>
      </c>
      <c r="R83" s="29">
        <v>0</v>
      </c>
      <c r="S83" s="29">
        <f t="shared" ref="S83:S88" si="84">SUM(L83:R83)</f>
        <v>0</v>
      </c>
      <c r="T83" s="29">
        <v>0</v>
      </c>
      <c r="U83" s="29">
        <v>0</v>
      </c>
      <c r="V83" s="29">
        <v>0</v>
      </c>
      <c r="W83" s="29">
        <v>0</v>
      </c>
      <c r="X83" s="29">
        <v>32259.560999999998</v>
      </c>
      <c r="Y83" s="29">
        <v>0</v>
      </c>
      <c r="Z83" s="29">
        <v>0</v>
      </c>
      <c r="AA83" s="29">
        <v>120500</v>
      </c>
      <c r="AB83" s="29">
        <v>0</v>
      </c>
      <c r="AC83" s="29">
        <v>0</v>
      </c>
      <c r="AD83" s="29">
        <v>0</v>
      </c>
      <c r="AE83" s="29">
        <v>0</v>
      </c>
      <c r="AF83" s="29">
        <v>0</v>
      </c>
      <c r="AG83" s="29">
        <v>0</v>
      </c>
      <c r="AH83" s="29">
        <v>0</v>
      </c>
      <c r="AI83" s="29">
        <v>0</v>
      </c>
      <c r="AJ83" s="29">
        <v>0</v>
      </c>
      <c r="AK83" s="29">
        <f t="shared" ref="AK83:AK88" si="85">SUM(T83:AJ83)</f>
        <v>152759.56099999999</v>
      </c>
      <c r="AL83" s="29">
        <f t="shared" ref="AL83:AL88" si="86">F83+K83+S83+AK83</f>
        <v>866363.47</v>
      </c>
      <c r="AO83" s="27">
        <f t="shared" si="78"/>
        <v>666383.63899999997</v>
      </c>
      <c r="AP83" s="27">
        <f t="shared" si="79"/>
        <v>47220.27</v>
      </c>
      <c r="AQ83" s="27">
        <f t="shared" si="80"/>
        <v>0</v>
      </c>
      <c r="AR83" s="27">
        <f t="shared" si="63"/>
        <v>152759.56099999999</v>
      </c>
      <c r="AT83" s="27">
        <f>SUM(AO83:AS83)</f>
        <v>866363.47</v>
      </c>
    </row>
    <row r="84" spans="1:46" x14ac:dyDescent="0.2">
      <c r="A84" s="10" t="s">
        <v>20</v>
      </c>
      <c r="B84" s="6"/>
      <c r="C84" s="7"/>
      <c r="D84" s="29">
        <v>533713.84499999997</v>
      </c>
      <c r="E84" s="29">
        <v>0</v>
      </c>
      <c r="F84" s="29">
        <f t="shared" si="82"/>
        <v>533713.84499999997</v>
      </c>
      <c r="G84" s="29">
        <v>0</v>
      </c>
      <c r="H84" s="29">
        <v>0</v>
      </c>
      <c r="I84" s="29">
        <v>0</v>
      </c>
      <c r="J84" s="29">
        <v>0</v>
      </c>
      <c r="K84" s="29">
        <f t="shared" si="83"/>
        <v>0</v>
      </c>
      <c r="L84" s="29">
        <v>0</v>
      </c>
      <c r="M84" s="29">
        <v>0</v>
      </c>
      <c r="N84" s="29">
        <v>0</v>
      </c>
      <c r="O84" s="29">
        <v>0</v>
      </c>
      <c r="P84" s="29">
        <v>0</v>
      </c>
      <c r="Q84" s="29">
        <v>0</v>
      </c>
      <c r="R84" s="29">
        <v>0</v>
      </c>
      <c r="S84" s="29">
        <f t="shared" si="84"/>
        <v>0</v>
      </c>
      <c r="T84" s="29">
        <v>0</v>
      </c>
      <c r="U84" s="29">
        <v>37206.393999999993</v>
      </c>
      <c r="V84" s="29">
        <v>24269.07</v>
      </c>
      <c r="W84" s="29">
        <v>0</v>
      </c>
      <c r="X84" s="29">
        <v>0</v>
      </c>
      <c r="Y84" s="29">
        <v>10140.466</v>
      </c>
      <c r="Z84" s="29">
        <v>0</v>
      </c>
      <c r="AA84" s="29">
        <v>0</v>
      </c>
      <c r="AB84" s="29">
        <v>0</v>
      </c>
      <c r="AC84" s="29">
        <v>0</v>
      </c>
      <c r="AD84" s="29">
        <v>132562.67099999997</v>
      </c>
      <c r="AE84" s="29">
        <v>0</v>
      </c>
      <c r="AF84" s="29">
        <v>14129.611000000001</v>
      </c>
      <c r="AG84" s="29">
        <v>16256.996999999999</v>
      </c>
      <c r="AH84" s="29">
        <v>9385.1350000000002</v>
      </c>
      <c r="AI84" s="29">
        <v>0</v>
      </c>
      <c r="AJ84" s="29">
        <v>6499.094000000001</v>
      </c>
      <c r="AK84" s="29">
        <f t="shared" si="85"/>
        <v>250449.43799999999</v>
      </c>
      <c r="AL84" s="29">
        <f t="shared" si="86"/>
        <v>784163.28299999994</v>
      </c>
      <c r="AO84" s="27">
        <f t="shared" si="78"/>
        <v>533713.84499999997</v>
      </c>
      <c r="AP84" s="27">
        <f t="shared" si="79"/>
        <v>0</v>
      </c>
      <c r="AQ84" s="27">
        <f t="shared" si="80"/>
        <v>0</v>
      </c>
      <c r="AR84" s="27">
        <f t="shared" si="63"/>
        <v>250449.43799999999</v>
      </c>
      <c r="AT84" s="27">
        <f t="shared" ref="AT84:AT88" si="87">SUM(AO84:AS84)</f>
        <v>784163.28299999994</v>
      </c>
    </row>
    <row r="85" spans="1:46" x14ac:dyDescent="0.2">
      <c r="A85" s="22" t="s">
        <v>21</v>
      </c>
      <c r="B85" s="23"/>
      <c r="C85" s="24"/>
      <c r="D85" s="29">
        <v>276639.255</v>
      </c>
      <c r="E85" s="29">
        <v>0</v>
      </c>
      <c r="F85" s="29">
        <f t="shared" si="82"/>
        <v>276639.255</v>
      </c>
      <c r="G85" s="29">
        <v>0</v>
      </c>
      <c r="H85" s="29">
        <v>0</v>
      </c>
      <c r="I85" s="29">
        <v>0</v>
      </c>
      <c r="J85" s="29">
        <v>0</v>
      </c>
      <c r="K85" s="29">
        <f t="shared" si="83"/>
        <v>0</v>
      </c>
      <c r="L85" s="29">
        <v>0</v>
      </c>
      <c r="M85" s="29">
        <v>0</v>
      </c>
      <c r="N85" s="29">
        <v>0</v>
      </c>
      <c r="O85" s="29">
        <v>0</v>
      </c>
      <c r="P85" s="29">
        <v>0</v>
      </c>
      <c r="Q85" s="29">
        <v>0</v>
      </c>
      <c r="R85" s="29">
        <v>0</v>
      </c>
      <c r="S85" s="29">
        <f t="shared" si="84"/>
        <v>0</v>
      </c>
      <c r="T85" s="29">
        <v>0</v>
      </c>
      <c r="U85" s="29">
        <v>28150</v>
      </c>
      <c r="V85" s="29">
        <v>0</v>
      </c>
      <c r="W85" s="29">
        <v>0</v>
      </c>
      <c r="X85" s="29">
        <v>5096.585</v>
      </c>
      <c r="Y85" s="29">
        <v>0</v>
      </c>
      <c r="Z85" s="29">
        <v>0</v>
      </c>
      <c r="AA85" s="29">
        <v>140648</v>
      </c>
      <c r="AB85" s="29">
        <v>361240.7</v>
      </c>
      <c r="AC85" s="29">
        <v>0</v>
      </c>
      <c r="AD85" s="29">
        <v>0</v>
      </c>
      <c r="AE85" s="29">
        <v>0</v>
      </c>
      <c r="AF85" s="29">
        <v>0</v>
      </c>
      <c r="AG85" s="29">
        <v>0</v>
      </c>
      <c r="AH85" s="29">
        <v>5199.9459999999999</v>
      </c>
      <c r="AI85" s="29">
        <v>0</v>
      </c>
      <c r="AJ85" s="29">
        <v>0</v>
      </c>
      <c r="AK85" s="29">
        <f t="shared" si="85"/>
        <v>540335.23100000003</v>
      </c>
      <c r="AL85" s="29">
        <f t="shared" si="86"/>
        <v>816974.48600000003</v>
      </c>
      <c r="AO85" s="27">
        <f t="shared" si="78"/>
        <v>276639.255</v>
      </c>
      <c r="AP85" s="27">
        <f t="shared" si="79"/>
        <v>0</v>
      </c>
      <c r="AQ85" s="27">
        <f t="shared" si="80"/>
        <v>0</v>
      </c>
      <c r="AR85" s="27">
        <f t="shared" si="63"/>
        <v>540335.23100000003</v>
      </c>
      <c r="AT85" s="27">
        <f t="shared" si="87"/>
        <v>816974.48600000003</v>
      </c>
    </row>
    <row r="86" spans="1:46" x14ac:dyDescent="0.2">
      <c r="A86" s="10" t="s">
        <v>26</v>
      </c>
      <c r="B86" s="6"/>
      <c r="C86" s="7"/>
      <c r="D86" s="29">
        <v>3978</v>
      </c>
      <c r="E86" s="29">
        <v>0</v>
      </c>
      <c r="F86" s="29">
        <f t="shared" si="82"/>
        <v>3978</v>
      </c>
      <c r="G86" s="29">
        <v>0</v>
      </c>
      <c r="H86" s="29">
        <v>0</v>
      </c>
      <c r="I86" s="29">
        <v>0</v>
      </c>
      <c r="J86" s="29">
        <v>0</v>
      </c>
      <c r="K86" s="29">
        <f t="shared" si="83"/>
        <v>0</v>
      </c>
      <c r="L86" s="29">
        <v>0</v>
      </c>
      <c r="M86" s="29">
        <v>0</v>
      </c>
      <c r="N86" s="29">
        <v>0</v>
      </c>
      <c r="O86" s="29">
        <v>0</v>
      </c>
      <c r="P86" s="29">
        <v>0</v>
      </c>
      <c r="Q86" s="29">
        <v>0</v>
      </c>
      <c r="R86" s="29">
        <v>0</v>
      </c>
      <c r="S86" s="29">
        <f t="shared" si="84"/>
        <v>0</v>
      </c>
      <c r="T86" s="29">
        <v>0</v>
      </c>
      <c r="U86" s="29">
        <v>0</v>
      </c>
      <c r="V86" s="29">
        <v>0</v>
      </c>
      <c r="W86" s="29">
        <v>0</v>
      </c>
      <c r="X86" s="29">
        <v>0</v>
      </c>
      <c r="Y86" s="29">
        <v>0</v>
      </c>
      <c r="Z86" s="29">
        <v>0</v>
      </c>
      <c r="AA86" s="29">
        <v>0</v>
      </c>
      <c r="AB86" s="29">
        <v>0</v>
      </c>
      <c r="AC86" s="29">
        <v>0</v>
      </c>
      <c r="AD86" s="29">
        <v>0</v>
      </c>
      <c r="AE86" s="29">
        <v>0</v>
      </c>
      <c r="AF86" s="29">
        <v>0</v>
      </c>
      <c r="AG86" s="29">
        <v>0</v>
      </c>
      <c r="AH86" s="29">
        <v>0</v>
      </c>
      <c r="AI86" s="29">
        <v>0</v>
      </c>
      <c r="AJ86" s="29">
        <v>0</v>
      </c>
      <c r="AK86" s="29">
        <f t="shared" si="85"/>
        <v>0</v>
      </c>
      <c r="AL86" s="29">
        <f t="shared" si="86"/>
        <v>3978</v>
      </c>
      <c r="AO86" s="27">
        <f t="shared" si="78"/>
        <v>3978</v>
      </c>
      <c r="AP86" s="27">
        <f t="shared" si="79"/>
        <v>0</v>
      </c>
      <c r="AQ86" s="27">
        <f t="shared" si="80"/>
        <v>0</v>
      </c>
      <c r="AR86" s="27">
        <f t="shared" si="63"/>
        <v>0</v>
      </c>
      <c r="AT86" s="27">
        <f t="shared" si="87"/>
        <v>3978</v>
      </c>
    </row>
    <row r="87" spans="1:46" x14ac:dyDescent="0.2">
      <c r="A87" s="10" t="s">
        <v>23</v>
      </c>
      <c r="B87" s="6"/>
      <c r="C87" s="7"/>
      <c r="D87" s="29">
        <v>0</v>
      </c>
      <c r="E87" s="29">
        <v>0</v>
      </c>
      <c r="F87" s="29">
        <f t="shared" si="82"/>
        <v>0</v>
      </c>
      <c r="G87" s="29">
        <v>0</v>
      </c>
      <c r="H87" s="29">
        <v>0</v>
      </c>
      <c r="I87" s="29">
        <v>0</v>
      </c>
      <c r="J87" s="29">
        <v>0</v>
      </c>
      <c r="K87" s="29">
        <f t="shared" si="83"/>
        <v>0</v>
      </c>
      <c r="L87" s="29">
        <v>0</v>
      </c>
      <c r="M87" s="29">
        <v>0</v>
      </c>
      <c r="N87" s="29">
        <v>0</v>
      </c>
      <c r="O87" s="29">
        <v>0</v>
      </c>
      <c r="P87" s="29">
        <v>0</v>
      </c>
      <c r="Q87" s="29">
        <v>0</v>
      </c>
      <c r="R87" s="29">
        <v>0</v>
      </c>
      <c r="S87" s="29">
        <f t="shared" si="84"/>
        <v>0</v>
      </c>
      <c r="T87" s="29">
        <v>0</v>
      </c>
      <c r="U87" s="29">
        <v>0</v>
      </c>
      <c r="V87" s="29">
        <v>0</v>
      </c>
      <c r="W87" s="29">
        <v>0</v>
      </c>
      <c r="X87" s="29">
        <v>0</v>
      </c>
      <c r="Y87" s="29">
        <v>0</v>
      </c>
      <c r="Z87" s="29">
        <v>0</v>
      </c>
      <c r="AA87" s="29">
        <v>0</v>
      </c>
      <c r="AB87" s="29">
        <v>0</v>
      </c>
      <c r="AC87" s="29">
        <v>0</v>
      </c>
      <c r="AD87" s="29">
        <v>0</v>
      </c>
      <c r="AE87" s="29">
        <v>0</v>
      </c>
      <c r="AF87" s="29">
        <v>0</v>
      </c>
      <c r="AG87" s="29">
        <v>0</v>
      </c>
      <c r="AH87" s="29">
        <v>0</v>
      </c>
      <c r="AI87" s="29">
        <v>0</v>
      </c>
      <c r="AJ87" s="29">
        <v>0</v>
      </c>
      <c r="AK87" s="29">
        <f t="shared" si="85"/>
        <v>0</v>
      </c>
      <c r="AL87" s="29">
        <f t="shared" si="86"/>
        <v>0</v>
      </c>
      <c r="AO87" s="27">
        <f t="shared" si="78"/>
        <v>0</v>
      </c>
      <c r="AP87" s="27">
        <f t="shared" si="79"/>
        <v>0</v>
      </c>
      <c r="AQ87" s="27">
        <f t="shared" si="80"/>
        <v>0</v>
      </c>
      <c r="AR87" s="27">
        <f t="shared" si="63"/>
        <v>0</v>
      </c>
      <c r="AT87" s="27">
        <f t="shared" si="87"/>
        <v>0</v>
      </c>
    </row>
    <row r="88" spans="1:46" x14ac:dyDescent="0.2">
      <c r="A88" s="10" t="s">
        <v>24</v>
      </c>
      <c r="B88" s="6"/>
      <c r="C88" s="7"/>
      <c r="D88" s="29">
        <v>0</v>
      </c>
      <c r="E88" s="29">
        <v>0</v>
      </c>
      <c r="F88" s="29">
        <f t="shared" si="82"/>
        <v>0</v>
      </c>
      <c r="G88" s="29">
        <v>0</v>
      </c>
      <c r="H88" s="29">
        <v>0</v>
      </c>
      <c r="I88" s="29">
        <v>0</v>
      </c>
      <c r="J88" s="29">
        <v>0</v>
      </c>
      <c r="K88" s="29">
        <f t="shared" si="83"/>
        <v>0</v>
      </c>
      <c r="L88" s="29">
        <v>0</v>
      </c>
      <c r="M88" s="29">
        <v>0</v>
      </c>
      <c r="N88" s="29">
        <v>0</v>
      </c>
      <c r="O88" s="29">
        <v>0</v>
      </c>
      <c r="P88" s="29">
        <v>0</v>
      </c>
      <c r="Q88" s="29">
        <v>0</v>
      </c>
      <c r="R88" s="29">
        <v>0</v>
      </c>
      <c r="S88" s="29">
        <f t="shared" si="84"/>
        <v>0</v>
      </c>
      <c r="T88" s="29">
        <v>0</v>
      </c>
      <c r="U88" s="29">
        <v>0</v>
      </c>
      <c r="V88" s="29">
        <v>0</v>
      </c>
      <c r="W88" s="29">
        <v>0</v>
      </c>
      <c r="X88" s="29">
        <v>0</v>
      </c>
      <c r="Y88" s="29">
        <v>0</v>
      </c>
      <c r="Z88" s="29">
        <v>0</v>
      </c>
      <c r="AA88" s="29">
        <v>0</v>
      </c>
      <c r="AB88" s="29">
        <v>0</v>
      </c>
      <c r="AC88" s="29">
        <v>0</v>
      </c>
      <c r="AD88" s="29">
        <v>0</v>
      </c>
      <c r="AE88" s="29">
        <v>0</v>
      </c>
      <c r="AF88" s="29">
        <v>0</v>
      </c>
      <c r="AG88" s="29">
        <v>0</v>
      </c>
      <c r="AH88" s="29">
        <v>0</v>
      </c>
      <c r="AI88" s="29">
        <v>0</v>
      </c>
      <c r="AJ88" s="29">
        <v>0</v>
      </c>
      <c r="AK88" s="29">
        <f t="shared" si="85"/>
        <v>0</v>
      </c>
      <c r="AL88" s="29">
        <f t="shared" si="86"/>
        <v>0</v>
      </c>
      <c r="AO88" s="27">
        <f t="shared" si="78"/>
        <v>0</v>
      </c>
      <c r="AP88" s="27">
        <f t="shared" si="79"/>
        <v>0</v>
      </c>
      <c r="AQ88" s="27">
        <f t="shared" si="80"/>
        <v>0</v>
      </c>
      <c r="AR88" s="27">
        <f t="shared" si="63"/>
        <v>0</v>
      </c>
      <c r="AT88" s="27">
        <f t="shared" si="87"/>
        <v>0</v>
      </c>
    </row>
    <row r="89" spans="1:46" x14ac:dyDescent="0.2">
      <c r="A89" s="8"/>
      <c r="B89" s="9"/>
      <c r="C89" s="7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</row>
    <row r="90" spans="1:46" ht="15.75" x14ac:dyDescent="0.25">
      <c r="A90" s="19" t="s">
        <v>30</v>
      </c>
      <c r="B90" s="20"/>
      <c r="C90" s="21"/>
      <c r="D90" s="29">
        <v>14210</v>
      </c>
      <c r="E90" s="29">
        <v>0</v>
      </c>
      <c r="F90" s="29">
        <f>SUM(F91:F96)</f>
        <v>14210</v>
      </c>
      <c r="G90" s="29">
        <v>0</v>
      </c>
      <c r="H90" s="29">
        <v>0</v>
      </c>
      <c r="I90" s="29">
        <v>0</v>
      </c>
      <c r="J90" s="29">
        <v>0</v>
      </c>
      <c r="K90" s="29">
        <f>SUM(K91:K96)</f>
        <v>0</v>
      </c>
      <c r="L90" s="29">
        <v>0</v>
      </c>
      <c r="M90" s="29">
        <v>0</v>
      </c>
      <c r="N90" s="29">
        <v>0</v>
      </c>
      <c r="O90" s="29">
        <v>0</v>
      </c>
      <c r="P90" s="29">
        <v>0</v>
      </c>
      <c r="Q90" s="29">
        <v>0</v>
      </c>
      <c r="R90" s="29">
        <v>0</v>
      </c>
      <c r="S90" s="29">
        <f>SUM(S91:S96)</f>
        <v>0</v>
      </c>
      <c r="T90" s="29">
        <v>0</v>
      </c>
      <c r="U90" s="29">
        <v>0</v>
      </c>
      <c r="V90" s="29">
        <v>0</v>
      </c>
      <c r="W90" s="29">
        <v>0</v>
      </c>
      <c r="X90" s="29">
        <v>0</v>
      </c>
      <c r="Y90" s="29">
        <v>0</v>
      </c>
      <c r="Z90" s="29">
        <v>0</v>
      </c>
      <c r="AA90" s="29">
        <v>0</v>
      </c>
      <c r="AB90" s="29">
        <v>0</v>
      </c>
      <c r="AC90" s="29">
        <v>0</v>
      </c>
      <c r="AD90" s="29">
        <v>92560.902000000002</v>
      </c>
      <c r="AE90" s="29">
        <v>0</v>
      </c>
      <c r="AF90" s="29">
        <v>0</v>
      </c>
      <c r="AG90" s="29">
        <v>0</v>
      </c>
      <c r="AH90" s="29">
        <v>0</v>
      </c>
      <c r="AI90" s="29">
        <v>0</v>
      </c>
      <c r="AJ90" s="29">
        <v>131001.08</v>
      </c>
      <c r="AK90" s="29">
        <f>SUM(AK91:AK96)</f>
        <v>223561.98200000002</v>
      </c>
      <c r="AL90" s="29">
        <f t="shared" ref="AL90" si="88">SUM(AL91:AL96)</f>
        <v>237771.98200000002</v>
      </c>
      <c r="AO90" s="27">
        <f t="shared" ref="AO90:AO96" si="89">F90</f>
        <v>14210</v>
      </c>
      <c r="AP90" s="27">
        <f t="shared" ref="AP90:AP96" si="90">K90</f>
        <v>0</v>
      </c>
      <c r="AQ90" s="27">
        <f t="shared" ref="AQ90:AQ96" si="91">S90</f>
        <v>0</v>
      </c>
      <c r="AR90" s="27">
        <f t="shared" si="63"/>
        <v>223561.98200000002</v>
      </c>
      <c r="AT90" s="27">
        <f t="shared" ref="AT90" si="92">SUM(AT91:AT96)</f>
        <v>237771.98200000002</v>
      </c>
    </row>
    <row r="91" spans="1:46" x14ac:dyDescent="0.2">
      <c r="A91" s="10" t="s">
        <v>19</v>
      </c>
      <c r="B91" s="6"/>
      <c r="C91" s="7"/>
      <c r="D91" s="29">
        <v>0</v>
      </c>
      <c r="E91" s="29">
        <v>0</v>
      </c>
      <c r="F91" s="29">
        <f t="shared" ref="F91:F96" si="93">SUM(D91:E91)</f>
        <v>0</v>
      </c>
      <c r="G91" s="29">
        <v>0</v>
      </c>
      <c r="H91" s="29">
        <v>0</v>
      </c>
      <c r="I91" s="29">
        <v>0</v>
      </c>
      <c r="J91" s="29">
        <v>0</v>
      </c>
      <c r="K91" s="29">
        <f t="shared" ref="K91:K96" si="94">SUM(G91:J91)</f>
        <v>0</v>
      </c>
      <c r="L91" s="29">
        <v>0</v>
      </c>
      <c r="M91" s="29">
        <v>0</v>
      </c>
      <c r="N91" s="29">
        <v>0</v>
      </c>
      <c r="O91" s="29">
        <v>0</v>
      </c>
      <c r="P91" s="29">
        <v>0</v>
      </c>
      <c r="Q91" s="29">
        <v>0</v>
      </c>
      <c r="R91" s="29">
        <v>0</v>
      </c>
      <c r="S91" s="29">
        <f t="shared" ref="S91:S96" si="95">SUM(L91:R91)</f>
        <v>0</v>
      </c>
      <c r="T91" s="29">
        <v>0</v>
      </c>
      <c r="U91" s="29">
        <v>0</v>
      </c>
      <c r="V91" s="29">
        <v>0</v>
      </c>
      <c r="W91" s="29">
        <v>0</v>
      </c>
      <c r="X91" s="29">
        <v>0</v>
      </c>
      <c r="Y91" s="29">
        <v>0</v>
      </c>
      <c r="Z91" s="29">
        <v>0</v>
      </c>
      <c r="AA91" s="29">
        <v>0</v>
      </c>
      <c r="AB91" s="29">
        <v>0</v>
      </c>
      <c r="AC91" s="29">
        <v>0</v>
      </c>
      <c r="AD91" s="29">
        <v>0</v>
      </c>
      <c r="AE91" s="29">
        <v>0</v>
      </c>
      <c r="AF91" s="29">
        <v>0</v>
      </c>
      <c r="AG91" s="29">
        <v>0</v>
      </c>
      <c r="AH91" s="29">
        <v>0</v>
      </c>
      <c r="AI91" s="29">
        <v>0</v>
      </c>
      <c r="AJ91" s="29">
        <v>0</v>
      </c>
      <c r="AK91" s="29">
        <f t="shared" ref="AK91:AK96" si="96">SUM(T91:AJ91)</f>
        <v>0</v>
      </c>
      <c r="AL91" s="29">
        <f t="shared" ref="AL91:AL96" si="97">F91+K91+S91+AK91</f>
        <v>0</v>
      </c>
      <c r="AO91" s="27">
        <f t="shared" si="89"/>
        <v>0</v>
      </c>
      <c r="AP91" s="27">
        <f t="shared" si="90"/>
        <v>0</v>
      </c>
      <c r="AQ91" s="27">
        <f t="shared" si="91"/>
        <v>0</v>
      </c>
      <c r="AR91" s="27">
        <f t="shared" si="63"/>
        <v>0</v>
      </c>
      <c r="AT91" s="27">
        <f>SUM(AO91:AS91)</f>
        <v>0</v>
      </c>
    </row>
    <row r="92" spans="1:46" x14ac:dyDescent="0.2">
      <c r="A92" s="10" t="s">
        <v>31</v>
      </c>
      <c r="B92" s="6"/>
      <c r="C92" s="7"/>
      <c r="D92" s="29">
        <v>0</v>
      </c>
      <c r="E92" s="29">
        <v>0</v>
      </c>
      <c r="F92" s="29">
        <f t="shared" si="93"/>
        <v>0</v>
      </c>
      <c r="G92" s="29">
        <v>0</v>
      </c>
      <c r="H92" s="29">
        <v>0</v>
      </c>
      <c r="I92" s="29">
        <v>0</v>
      </c>
      <c r="J92" s="29">
        <v>0</v>
      </c>
      <c r="K92" s="29">
        <f t="shared" si="94"/>
        <v>0</v>
      </c>
      <c r="L92" s="29">
        <v>0</v>
      </c>
      <c r="M92" s="29">
        <v>0</v>
      </c>
      <c r="N92" s="29">
        <v>0</v>
      </c>
      <c r="O92" s="29">
        <v>0</v>
      </c>
      <c r="P92" s="29">
        <v>0</v>
      </c>
      <c r="Q92" s="29">
        <v>0</v>
      </c>
      <c r="R92" s="29">
        <v>0</v>
      </c>
      <c r="S92" s="29">
        <f t="shared" si="95"/>
        <v>0</v>
      </c>
      <c r="T92" s="29">
        <v>0</v>
      </c>
      <c r="U92" s="29">
        <v>0</v>
      </c>
      <c r="V92" s="29">
        <v>0</v>
      </c>
      <c r="W92" s="29">
        <v>0</v>
      </c>
      <c r="X92" s="29">
        <v>0</v>
      </c>
      <c r="Y92" s="29">
        <v>0</v>
      </c>
      <c r="Z92" s="29">
        <v>0</v>
      </c>
      <c r="AA92" s="29">
        <v>0</v>
      </c>
      <c r="AB92" s="29">
        <v>0</v>
      </c>
      <c r="AC92" s="29">
        <v>0</v>
      </c>
      <c r="AD92" s="29">
        <v>92560.902000000002</v>
      </c>
      <c r="AE92" s="29">
        <v>0</v>
      </c>
      <c r="AF92" s="29">
        <v>0</v>
      </c>
      <c r="AG92" s="29">
        <v>0</v>
      </c>
      <c r="AH92" s="29">
        <v>0</v>
      </c>
      <c r="AI92" s="29">
        <v>0</v>
      </c>
      <c r="AJ92" s="29">
        <v>85201.08</v>
      </c>
      <c r="AK92" s="29">
        <f t="shared" si="96"/>
        <v>177761.98200000002</v>
      </c>
      <c r="AL92" s="29">
        <f t="shared" si="97"/>
        <v>177761.98200000002</v>
      </c>
      <c r="AO92" s="27">
        <f t="shared" si="89"/>
        <v>0</v>
      </c>
      <c r="AP92" s="27">
        <f t="shared" si="90"/>
        <v>0</v>
      </c>
      <c r="AQ92" s="27">
        <f t="shared" si="91"/>
        <v>0</v>
      </c>
      <c r="AR92" s="27">
        <f t="shared" si="63"/>
        <v>177761.98200000002</v>
      </c>
      <c r="AT92" s="27">
        <f t="shared" ref="AT92:AT96" si="98">SUM(AO92:AS92)</f>
        <v>177761.98200000002</v>
      </c>
    </row>
    <row r="93" spans="1:46" x14ac:dyDescent="0.2">
      <c r="A93" s="10" t="s">
        <v>21</v>
      </c>
      <c r="B93" s="6"/>
      <c r="C93" s="7"/>
      <c r="D93" s="29">
        <v>8000</v>
      </c>
      <c r="E93" s="29">
        <v>0</v>
      </c>
      <c r="F93" s="29">
        <f t="shared" si="93"/>
        <v>8000</v>
      </c>
      <c r="G93" s="29">
        <v>0</v>
      </c>
      <c r="H93" s="29">
        <v>0</v>
      </c>
      <c r="I93" s="29">
        <v>0</v>
      </c>
      <c r="J93" s="29">
        <v>0</v>
      </c>
      <c r="K93" s="29">
        <f t="shared" si="94"/>
        <v>0</v>
      </c>
      <c r="L93" s="29">
        <v>0</v>
      </c>
      <c r="M93" s="29">
        <v>0</v>
      </c>
      <c r="N93" s="29">
        <v>0</v>
      </c>
      <c r="O93" s="29">
        <v>0</v>
      </c>
      <c r="P93" s="29">
        <v>0</v>
      </c>
      <c r="Q93" s="29">
        <v>0</v>
      </c>
      <c r="R93" s="29">
        <v>0</v>
      </c>
      <c r="S93" s="29">
        <f t="shared" si="95"/>
        <v>0</v>
      </c>
      <c r="T93" s="29">
        <v>0</v>
      </c>
      <c r="U93" s="29">
        <v>0</v>
      </c>
      <c r="V93" s="29">
        <v>0</v>
      </c>
      <c r="W93" s="29">
        <v>0</v>
      </c>
      <c r="X93" s="29">
        <v>0</v>
      </c>
      <c r="Y93" s="29">
        <v>0</v>
      </c>
      <c r="Z93" s="29">
        <v>0</v>
      </c>
      <c r="AA93" s="29">
        <v>0</v>
      </c>
      <c r="AB93" s="29">
        <v>0</v>
      </c>
      <c r="AC93" s="29">
        <v>0</v>
      </c>
      <c r="AD93" s="29">
        <v>0</v>
      </c>
      <c r="AE93" s="29">
        <v>0</v>
      </c>
      <c r="AF93" s="29">
        <v>0</v>
      </c>
      <c r="AG93" s="29">
        <v>0</v>
      </c>
      <c r="AH93" s="29">
        <v>0</v>
      </c>
      <c r="AI93" s="29">
        <v>0</v>
      </c>
      <c r="AJ93" s="29">
        <v>45800</v>
      </c>
      <c r="AK93" s="29">
        <f t="shared" si="96"/>
        <v>45800</v>
      </c>
      <c r="AL93" s="29">
        <f t="shared" si="97"/>
        <v>53800</v>
      </c>
      <c r="AO93" s="27">
        <f t="shared" si="89"/>
        <v>8000</v>
      </c>
      <c r="AP93" s="27">
        <f t="shared" si="90"/>
        <v>0</v>
      </c>
      <c r="AQ93" s="27">
        <f t="shared" si="91"/>
        <v>0</v>
      </c>
      <c r="AR93" s="27">
        <f t="shared" si="63"/>
        <v>45800</v>
      </c>
      <c r="AT93" s="27">
        <f t="shared" si="98"/>
        <v>53800</v>
      </c>
    </row>
    <row r="94" spans="1:46" x14ac:dyDescent="0.2">
      <c r="A94" s="10" t="s">
        <v>26</v>
      </c>
      <c r="B94" s="6"/>
      <c r="C94" s="7"/>
      <c r="D94" s="29">
        <v>6210</v>
      </c>
      <c r="E94" s="29">
        <v>0</v>
      </c>
      <c r="F94" s="29">
        <f t="shared" si="93"/>
        <v>6210</v>
      </c>
      <c r="G94" s="29">
        <v>0</v>
      </c>
      <c r="H94" s="29">
        <v>0</v>
      </c>
      <c r="I94" s="29">
        <v>0</v>
      </c>
      <c r="J94" s="29">
        <v>0</v>
      </c>
      <c r="K94" s="29">
        <f t="shared" si="94"/>
        <v>0</v>
      </c>
      <c r="L94" s="29">
        <v>0</v>
      </c>
      <c r="M94" s="29">
        <v>0</v>
      </c>
      <c r="N94" s="29">
        <v>0</v>
      </c>
      <c r="O94" s="29">
        <v>0</v>
      </c>
      <c r="P94" s="29">
        <v>0</v>
      </c>
      <c r="Q94" s="29">
        <v>0</v>
      </c>
      <c r="R94" s="29">
        <v>0</v>
      </c>
      <c r="S94" s="29">
        <f t="shared" si="95"/>
        <v>0</v>
      </c>
      <c r="T94" s="29">
        <v>0</v>
      </c>
      <c r="U94" s="29">
        <v>0</v>
      </c>
      <c r="V94" s="29">
        <v>0</v>
      </c>
      <c r="W94" s="29">
        <v>0</v>
      </c>
      <c r="X94" s="29">
        <v>0</v>
      </c>
      <c r="Y94" s="29">
        <v>0</v>
      </c>
      <c r="Z94" s="29">
        <v>0</v>
      </c>
      <c r="AA94" s="29">
        <v>0</v>
      </c>
      <c r="AB94" s="29">
        <v>0</v>
      </c>
      <c r="AC94" s="29">
        <v>0</v>
      </c>
      <c r="AD94" s="29">
        <v>0</v>
      </c>
      <c r="AE94" s="29">
        <v>0</v>
      </c>
      <c r="AF94" s="29">
        <v>0</v>
      </c>
      <c r="AG94" s="29">
        <v>0</v>
      </c>
      <c r="AH94" s="29">
        <v>0</v>
      </c>
      <c r="AI94" s="29">
        <v>0</v>
      </c>
      <c r="AJ94" s="29">
        <v>0</v>
      </c>
      <c r="AK94" s="29">
        <f t="shared" si="96"/>
        <v>0</v>
      </c>
      <c r="AL94" s="29">
        <f t="shared" si="97"/>
        <v>6210</v>
      </c>
      <c r="AO94" s="27">
        <f t="shared" si="89"/>
        <v>6210</v>
      </c>
      <c r="AP94" s="27">
        <f t="shared" si="90"/>
        <v>0</v>
      </c>
      <c r="AQ94" s="27">
        <f t="shared" si="91"/>
        <v>0</v>
      </c>
      <c r="AR94" s="27">
        <f t="shared" si="63"/>
        <v>0</v>
      </c>
      <c r="AT94" s="27">
        <f t="shared" si="98"/>
        <v>6210</v>
      </c>
    </row>
    <row r="95" spans="1:46" x14ac:dyDescent="0.2">
      <c r="A95" s="10" t="s">
        <v>32</v>
      </c>
      <c r="B95" s="6"/>
      <c r="C95" s="7"/>
      <c r="D95" s="29">
        <v>0</v>
      </c>
      <c r="E95" s="29">
        <v>0</v>
      </c>
      <c r="F95" s="29">
        <f t="shared" si="93"/>
        <v>0</v>
      </c>
      <c r="G95" s="29">
        <v>0</v>
      </c>
      <c r="H95" s="29">
        <v>0</v>
      </c>
      <c r="I95" s="29">
        <v>0</v>
      </c>
      <c r="J95" s="29">
        <v>0</v>
      </c>
      <c r="K95" s="29">
        <f t="shared" si="94"/>
        <v>0</v>
      </c>
      <c r="L95" s="29">
        <v>0</v>
      </c>
      <c r="M95" s="29">
        <v>0</v>
      </c>
      <c r="N95" s="29">
        <v>0</v>
      </c>
      <c r="O95" s="29">
        <v>0</v>
      </c>
      <c r="P95" s="29">
        <v>0</v>
      </c>
      <c r="Q95" s="29">
        <v>0</v>
      </c>
      <c r="R95" s="29">
        <v>0</v>
      </c>
      <c r="S95" s="29">
        <f t="shared" si="95"/>
        <v>0</v>
      </c>
      <c r="T95" s="29">
        <v>0</v>
      </c>
      <c r="U95" s="29">
        <v>0</v>
      </c>
      <c r="V95" s="29">
        <v>0</v>
      </c>
      <c r="W95" s="29">
        <v>0</v>
      </c>
      <c r="X95" s="29">
        <v>0</v>
      </c>
      <c r="Y95" s="29">
        <v>0</v>
      </c>
      <c r="Z95" s="29">
        <v>0</v>
      </c>
      <c r="AA95" s="29">
        <v>0</v>
      </c>
      <c r="AB95" s="29">
        <v>0</v>
      </c>
      <c r="AC95" s="29">
        <v>0</v>
      </c>
      <c r="AD95" s="29">
        <v>0</v>
      </c>
      <c r="AE95" s="29">
        <v>0</v>
      </c>
      <c r="AF95" s="29">
        <v>0</v>
      </c>
      <c r="AG95" s="29">
        <v>0</v>
      </c>
      <c r="AH95" s="29">
        <v>0</v>
      </c>
      <c r="AI95" s="29">
        <v>0</v>
      </c>
      <c r="AJ95" s="29">
        <v>0</v>
      </c>
      <c r="AK95" s="29">
        <f t="shared" si="96"/>
        <v>0</v>
      </c>
      <c r="AL95" s="29">
        <f t="shared" si="97"/>
        <v>0</v>
      </c>
      <c r="AO95" s="27">
        <f t="shared" si="89"/>
        <v>0</v>
      </c>
      <c r="AP95" s="27">
        <f t="shared" si="90"/>
        <v>0</v>
      </c>
      <c r="AQ95" s="27">
        <f t="shared" si="91"/>
        <v>0</v>
      </c>
      <c r="AR95" s="27">
        <f t="shared" si="63"/>
        <v>0</v>
      </c>
      <c r="AT95" s="27">
        <f t="shared" si="98"/>
        <v>0</v>
      </c>
    </row>
    <row r="96" spans="1:46" x14ac:dyDescent="0.2">
      <c r="A96" s="10" t="s">
        <v>24</v>
      </c>
      <c r="B96" s="6"/>
      <c r="C96" s="7"/>
      <c r="D96" s="29">
        <v>0</v>
      </c>
      <c r="E96" s="29">
        <v>0</v>
      </c>
      <c r="F96" s="29">
        <f t="shared" si="93"/>
        <v>0</v>
      </c>
      <c r="G96" s="29">
        <v>0</v>
      </c>
      <c r="H96" s="29">
        <v>0</v>
      </c>
      <c r="I96" s="29">
        <v>0</v>
      </c>
      <c r="J96" s="29">
        <v>0</v>
      </c>
      <c r="K96" s="29">
        <f t="shared" si="94"/>
        <v>0</v>
      </c>
      <c r="L96" s="29">
        <v>0</v>
      </c>
      <c r="M96" s="29">
        <v>0</v>
      </c>
      <c r="N96" s="29">
        <v>0</v>
      </c>
      <c r="O96" s="29">
        <v>0</v>
      </c>
      <c r="P96" s="29">
        <v>0</v>
      </c>
      <c r="Q96" s="29">
        <v>0</v>
      </c>
      <c r="R96" s="29">
        <v>0</v>
      </c>
      <c r="S96" s="29">
        <f t="shared" si="95"/>
        <v>0</v>
      </c>
      <c r="T96" s="29">
        <v>0</v>
      </c>
      <c r="U96" s="29">
        <v>0</v>
      </c>
      <c r="V96" s="29">
        <v>0</v>
      </c>
      <c r="W96" s="29">
        <v>0</v>
      </c>
      <c r="X96" s="29">
        <v>0</v>
      </c>
      <c r="Y96" s="29">
        <v>0</v>
      </c>
      <c r="Z96" s="29">
        <v>0</v>
      </c>
      <c r="AA96" s="29">
        <v>0</v>
      </c>
      <c r="AB96" s="29">
        <v>0</v>
      </c>
      <c r="AC96" s="29">
        <v>0</v>
      </c>
      <c r="AD96" s="29">
        <v>0</v>
      </c>
      <c r="AE96" s="29">
        <v>0</v>
      </c>
      <c r="AF96" s="29">
        <v>0</v>
      </c>
      <c r="AG96" s="29">
        <v>0</v>
      </c>
      <c r="AH96" s="29">
        <v>0</v>
      </c>
      <c r="AI96" s="29">
        <v>0</v>
      </c>
      <c r="AJ96" s="29">
        <v>0</v>
      </c>
      <c r="AK96" s="29">
        <f t="shared" si="96"/>
        <v>0</v>
      </c>
      <c r="AL96" s="29">
        <f t="shared" si="97"/>
        <v>0</v>
      </c>
      <c r="AO96" s="27">
        <f t="shared" si="89"/>
        <v>0</v>
      </c>
      <c r="AP96" s="27">
        <f t="shared" si="90"/>
        <v>0</v>
      </c>
      <c r="AQ96" s="27">
        <f t="shared" si="91"/>
        <v>0</v>
      </c>
      <c r="AR96" s="27">
        <f t="shared" si="63"/>
        <v>0</v>
      </c>
      <c r="AT96" s="27">
        <f t="shared" si="98"/>
        <v>0</v>
      </c>
    </row>
    <row r="97" spans="1:46" x14ac:dyDescent="0.2">
      <c r="A97" s="8"/>
      <c r="B97" s="9"/>
      <c r="C97" s="7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</row>
    <row r="98" spans="1:46" ht="15.75" x14ac:dyDescent="0.25">
      <c r="A98" s="5" t="s">
        <v>33</v>
      </c>
      <c r="B98" s="17"/>
      <c r="C98" s="18"/>
      <c r="D98" s="29">
        <v>0</v>
      </c>
      <c r="E98" s="29">
        <v>785380</v>
      </c>
      <c r="F98" s="29">
        <f>+F99+F104</f>
        <v>785380</v>
      </c>
      <c r="G98" s="29">
        <v>0</v>
      </c>
      <c r="H98" s="29">
        <v>438264</v>
      </c>
      <c r="I98" s="29">
        <v>431319</v>
      </c>
      <c r="J98" s="29">
        <v>0</v>
      </c>
      <c r="K98" s="29">
        <f>+K99+K104</f>
        <v>869583</v>
      </c>
      <c r="L98" s="29">
        <v>0</v>
      </c>
      <c r="M98" s="29">
        <v>24290</v>
      </c>
      <c r="N98" s="29">
        <v>88</v>
      </c>
      <c r="O98" s="29">
        <v>0</v>
      </c>
      <c r="P98" s="29">
        <v>0</v>
      </c>
      <c r="Q98" s="29">
        <v>0</v>
      </c>
      <c r="R98" s="29">
        <v>3253</v>
      </c>
      <c r="S98" s="29">
        <f>+S99+S104</f>
        <v>27631</v>
      </c>
      <c r="T98" s="29">
        <v>0</v>
      </c>
      <c r="U98" s="29">
        <v>0</v>
      </c>
      <c r="V98" s="29">
        <v>0</v>
      </c>
      <c r="W98" s="29">
        <v>0</v>
      </c>
      <c r="X98" s="29">
        <v>0</v>
      </c>
      <c r="Y98" s="29">
        <v>0</v>
      </c>
      <c r="Z98" s="29">
        <v>0</v>
      </c>
      <c r="AA98" s="29">
        <v>0</v>
      </c>
      <c r="AB98" s="29">
        <v>0</v>
      </c>
      <c r="AC98" s="29">
        <v>0</v>
      </c>
      <c r="AD98" s="29">
        <v>0</v>
      </c>
      <c r="AE98" s="29">
        <v>0</v>
      </c>
      <c r="AF98" s="29">
        <v>0</v>
      </c>
      <c r="AG98" s="29">
        <v>0</v>
      </c>
      <c r="AH98" s="29">
        <v>0</v>
      </c>
      <c r="AI98" s="29">
        <v>0</v>
      </c>
      <c r="AJ98" s="29">
        <v>0</v>
      </c>
      <c r="AK98" s="29">
        <f>+AK99+AK104</f>
        <v>0</v>
      </c>
      <c r="AL98" s="29">
        <f>+AL99+AL104</f>
        <v>1682594</v>
      </c>
      <c r="AO98" s="27">
        <f>F98</f>
        <v>785380</v>
      </c>
      <c r="AP98" s="27">
        <f>K98</f>
        <v>869583</v>
      </c>
      <c r="AQ98" s="27">
        <f>S98</f>
        <v>27631</v>
      </c>
      <c r="AR98" s="27">
        <f t="shared" si="63"/>
        <v>0</v>
      </c>
      <c r="AT98" s="27">
        <f>+AT99+AT104</f>
        <v>1682594</v>
      </c>
    </row>
    <row r="99" spans="1:46" ht="15.75" x14ac:dyDescent="0.25">
      <c r="A99" s="5" t="s">
        <v>34</v>
      </c>
      <c r="B99" s="17" t="s">
        <v>53</v>
      </c>
      <c r="C99" s="18"/>
      <c r="D99" s="29">
        <v>0</v>
      </c>
      <c r="E99" s="29">
        <v>393619</v>
      </c>
      <c r="F99" s="29">
        <f>SUM(F100:F102)</f>
        <v>393619</v>
      </c>
      <c r="G99" s="29">
        <v>0</v>
      </c>
      <c r="H99" s="29">
        <v>231762</v>
      </c>
      <c r="I99" s="29">
        <v>205431</v>
      </c>
      <c r="J99" s="29">
        <v>0</v>
      </c>
      <c r="K99" s="29">
        <f>SUM(K100:K102)</f>
        <v>437193</v>
      </c>
      <c r="L99" s="29">
        <v>0</v>
      </c>
      <c r="M99" s="29">
        <v>13465</v>
      </c>
      <c r="N99" s="29">
        <v>19</v>
      </c>
      <c r="O99" s="29">
        <v>0</v>
      </c>
      <c r="P99" s="29">
        <v>0</v>
      </c>
      <c r="Q99" s="29">
        <v>0</v>
      </c>
      <c r="R99" s="29">
        <v>2385</v>
      </c>
      <c r="S99" s="29">
        <f>SUM(S100:S102)</f>
        <v>15869</v>
      </c>
      <c r="T99" s="29">
        <v>0</v>
      </c>
      <c r="U99" s="29">
        <v>0</v>
      </c>
      <c r="V99" s="29">
        <v>0</v>
      </c>
      <c r="W99" s="29">
        <v>0</v>
      </c>
      <c r="X99" s="29">
        <v>0</v>
      </c>
      <c r="Y99" s="29">
        <v>0</v>
      </c>
      <c r="Z99" s="29">
        <v>0</v>
      </c>
      <c r="AA99" s="29">
        <v>0</v>
      </c>
      <c r="AB99" s="29">
        <v>0</v>
      </c>
      <c r="AC99" s="29">
        <v>0</v>
      </c>
      <c r="AD99" s="29">
        <v>0</v>
      </c>
      <c r="AE99" s="29">
        <v>0</v>
      </c>
      <c r="AF99" s="29">
        <v>0</v>
      </c>
      <c r="AG99" s="29">
        <v>0</v>
      </c>
      <c r="AH99" s="29">
        <v>0</v>
      </c>
      <c r="AI99" s="29">
        <v>0</v>
      </c>
      <c r="AJ99" s="29">
        <v>0</v>
      </c>
      <c r="AK99" s="29">
        <f>SUM(AK100:AK102)</f>
        <v>0</v>
      </c>
      <c r="AL99" s="29">
        <f t="shared" ref="AL99" si="99">SUM(AL100:AL102)</f>
        <v>846681</v>
      </c>
      <c r="AO99" s="27">
        <f>F99</f>
        <v>393619</v>
      </c>
      <c r="AP99" s="27">
        <f>K99</f>
        <v>437193</v>
      </c>
      <c r="AQ99" s="27">
        <f>S99</f>
        <v>15869</v>
      </c>
      <c r="AR99" s="27">
        <f>AK99</f>
        <v>0</v>
      </c>
      <c r="AT99" s="27">
        <f t="shared" ref="AT99" si="100">SUM(AT100:AT102)</f>
        <v>846681</v>
      </c>
    </row>
    <row r="100" spans="1:46" x14ac:dyDescent="0.2">
      <c r="A100" s="10" t="s">
        <v>55</v>
      </c>
      <c r="B100" s="6"/>
      <c r="C100" s="7"/>
      <c r="D100" s="29">
        <v>0</v>
      </c>
      <c r="E100" s="29">
        <v>393619</v>
      </c>
      <c r="F100" s="29">
        <f t="shared" ref="F100:F102" si="101">SUM(D100:E100)</f>
        <v>393619</v>
      </c>
      <c r="G100" s="29">
        <v>0</v>
      </c>
      <c r="H100" s="29">
        <v>231762</v>
      </c>
      <c r="I100" s="29">
        <v>205431</v>
      </c>
      <c r="J100" s="29">
        <v>0</v>
      </c>
      <c r="K100" s="29">
        <f t="shared" ref="K100:K102" si="102">SUM(G100:J100)</f>
        <v>437193</v>
      </c>
      <c r="L100" s="29">
        <v>0</v>
      </c>
      <c r="M100" s="29">
        <v>13465</v>
      </c>
      <c r="N100" s="29">
        <v>19</v>
      </c>
      <c r="O100" s="29">
        <v>0</v>
      </c>
      <c r="P100" s="29">
        <v>0</v>
      </c>
      <c r="Q100" s="29">
        <v>0</v>
      </c>
      <c r="R100" s="29">
        <v>2385</v>
      </c>
      <c r="S100" s="29">
        <f t="shared" ref="S100:S102" si="103">SUM(L100:R100)</f>
        <v>15869</v>
      </c>
      <c r="T100" s="29">
        <v>0</v>
      </c>
      <c r="U100" s="29">
        <v>0</v>
      </c>
      <c r="V100" s="29">
        <v>0</v>
      </c>
      <c r="W100" s="29">
        <v>0</v>
      </c>
      <c r="X100" s="29">
        <v>0</v>
      </c>
      <c r="Y100" s="29">
        <v>0</v>
      </c>
      <c r="Z100" s="29">
        <v>0</v>
      </c>
      <c r="AA100" s="29">
        <v>0</v>
      </c>
      <c r="AB100" s="29">
        <v>0</v>
      </c>
      <c r="AC100" s="29">
        <v>0</v>
      </c>
      <c r="AD100" s="29">
        <v>0</v>
      </c>
      <c r="AE100" s="29">
        <v>0</v>
      </c>
      <c r="AF100" s="29">
        <v>0</v>
      </c>
      <c r="AG100" s="29">
        <v>0</v>
      </c>
      <c r="AH100" s="29">
        <v>0</v>
      </c>
      <c r="AI100" s="29">
        <v>0</v>
      </c>
      <c r="AJ100" s="29">
        <v>0</v>
      </c>
      <c r="AK100" s="29">
        <f>SUM(T100:AJ100)</f>
        <v>0</v>
      </c>
      <c r="AL100" s="29">
        <f>F100+K100+S100+AK100</f>
        <v>846681</v>
      </c>
      <c r="AO100" s="27">
        <f>F100</f>
        <v>393619</v>
      </c>
      <c r="AP100" s="27">
        <f>K100</f>
        <v>437193</v>
      </c>
      <c r="AQ100" s="27">
        <f>S100</f>
        <v>15869</v>
      </c>
      <c r="AR100" s="27">
        <f t="shared" ref="AR100:AR107" si="104">AK100</f>
        <v>0</v>
      </c>
      <c r="AT100" s="27">
        <f t="shared" ref="AT100:AT102" si="105">SUM(AO100:AS100)</f>
        <v>846681</v>
      </c>
    </row>
    <row r="101" spans="1:46" x14ac:dyDescent="0.2">
      <c r="A101" s="22" t="s">
        <v>56</v>
      </c>
      <c r="B101" s="23"/>
      <c r="C101" s="24"/>
      <c r="D101" s="29">
        <v>0</v>
      </c>
      <c r="E101" s="29">
        <v>0</v>
      </c>
      <c r="F101" s="29">
        <f t="shared" si="101"/>
        <v>0</v>
      </c>
      <c r="G101" s="29">
        <v>0</v>
      </c>
      <c r="H101" s="29">
        <v>0</v>
      </c>
      <c r="I101" s="29">
        <v>0</v>
      </c>
      <c r="J101" s="29">
        <v>0</v>
      </c>
      <c r="K101" s="29">
        <f t="shared" si="102"/>
        <v>0</v>
      </c>
      <c r="L101" s="29">
        <v>0</v>
      </c>
      <c r="M101" s="29">
        <v>0</v>
      </c>
      <c r="N101" s="29">
        <v>0</v>
      </c>
      <c r="O101" s="29">
        <v>0</v>
      </c>
      <c r="P101" s="29">
        <v>0</v>
      </c>
      <c r="Q101" s="29">
        <v>0</v>
      </c>
      <c r="R101" s="29">
        <v>0</v>
      </c>
      <c r="S101" s="29">
        <f t="shared" si="103"/>
        <v>0</v>
      </c>
      <c r="T101" s="29">
        <v>0</v>
      </c>
      <c r="U101" s="29">
        <v>0</v>
      </c>
      <c r="V101" s="29">
        <v>0</v>
      </c>
      <c r="W101" s="29">
        <v>0</v>
      </c>
      <c r="X101" s="29">
        <v>0</v>
      </c>
      <c r="Y101" s="29">
        <v>0</v>
      </c>
      <c r="Z101" s="29">
        <v>0</v>
      </c>
      <c r="AA101" s="29">
        <v>0</v>
      </c>
      <c r="AB101" s="29">
        <v>0</v>
      </c>
      <c r="AC101" s="29">
        <v>0</v>
      </c>
      <c r="AD101" s="29">
        <v>0</v>
      </c>
      <c r="AE101" s="29">
        <v>0</v>
      </c>
      <c r="AF101" s="29">
        <v>0</v>
      </c>
      <c r="AG101" s="29">
        <v>0</v>
      </c>
      <c r="AH101" s="29">
        <v>0</v>
      </c>
      <c r="AI101" s="29">
        <v>0</v>
      </c>
      <c r="AJ101" s="29">
        <v>0</v>
      </c>
      <c r="AK101" s="29">
        <f>SUM(T101:AJ101)</f>
        <v>0</v>
      </c>
      <c r="AL101" s="29">
        <f>F101+K101+S101+AK101</f>
        <v>0</v>
      </c>
      <c r="AO101" s="27">
        <f>F101</f>
        <v>0</v>
      </c>
      <c r="AP101" s="27">
        <f>K101</f>
        <v>0</v>
      </c>
      <c r="AQ101" s="27">
        <f>S101</f>
        <v>0</v>
      </c>
      <c r="AR101" s="27">
        <f t="shared" si="104"/>
        <v>0</v>
      </c>
      <c r="AT101" s="27">
        <f t="shared" si="105"/>
        <v>0</v>
      </c>
    </row>
    <row r="102" spans="1:46" x14ac:dyDescent="0.2">
      <c r="A102" s="22" t="s">
        <v>35</v>
      </c>
      <c r="B102" s="23"/>
      <c r="C102" s="24"/>
      <c r="D102" s="29">
        <v>0</v>
      </c>
      <c r="E102" s="29">
        <v>0</v>
      </c>
      <c r="F102" s="29">
        <f t="shared" si="101"/>
        <v>0</v>
      </c>
      <c r="G102" s="29">
        <v>0</v>
      </c>
      <c r="H102" s="29">
        <v>0</v>
      </c>
      <c r="I102" s="29">
        <v>0</v>
      </c>
      <c r="J102" s="29">
        <v>0</v>
      </c>
      <c r="K102" s="29">
        <f t="shared" si="102"/>
        <v>0</v>
      </c>
      <c r="L102" s="29">
        <v>0</v>
      </c>
      <c r="M102" s="29">
        <v>0</v>
      </c>
      <c r="N102" s="29">
        <v>0</v>
      </c>
      <c r="O102" s="29">
        <v>0</v>
      </c>
      <c r="P102" s="29">
        <v>0</v>
      </c>
      <c r="Q102" s="29">
        <v>0</v>
      </c>
      <c r="R102" s="29">
        <v>0</v>
      </c>
      <c r="S102" s="29">
        <f t="shared" si="103"/>
        <v>0</v>
      </c>
      <c r="T102" s="29">
        <v>0</v>
      </c>
      <c r="U102" s="29">
        <v>0</v>
      </c>
      <c r="V102" s="29">
        <v>0</v>
      </c>
      <c r="W102" s="29">
        <v>0</v>
      </c>
      <c r="X102" s="29">
        <v>0</v>
      </c>
      <c r="Y102" s="29">
        <v>0</v>
      </c>
      <c r="Z102" s="29">
        <v>0</v>
      </c>
      <c r="AA102" s="29">
        <v>0</v>
      </c>
      <c r="AB102" s="29">
        <v>0</v>
      </c>
      <c r="AC102" s="29">
        <v>0</v>
      </c>
      <c r="AD102" s="29">
        <v>0</v>
      </c>
      <c r="AE102" s="29">
        <v>0</v>
      </c>
      <c r="AF102" s="29">
        <v>0</v>
      </c>
      <c r="AG102" s="29">
        <v>0</v>
      </c>
      <c r="AH102" s="29">
        <v>0</v>
      </c>
      <c r="AI102" s="29">
        <v>0</v>
      </c>
      <c r="AJ102" s="29">
        <v>0</v>
      </c>
      <c r="AK102" s="29">
        <f>SUM(T102:AJ102)</f>
        <v>0</v>
      </c>
      <c r="AL102" s="29">
        <f>F102+K102+S102+AK102</f>
        <v>0</v>
      </c>
      <c r="AO102" s="27">
        <f>F102</f>
        <v>0</v>
      </c>
      <c r="AP102" s="27">
        <f>K102</f>
        <v>0</v>
      </c>
      <c r="AQ102" s="27">
        <f>S102</f>
        <v>0</v>
      </c>
      <c r="AR102" s="27">
        <f t="shared" si="104"/>
        <v>0</v>
      </c>
      <c r="AT102" s="27">
        <f t="shared" si="105"/>
        <v>0</v>
      </c>
    </row>
    <row r="103" spans="1:46" ht="15.75" x14ac:dyDescent="0.25">
      <c r="A103" s="5"/>
      <c r="B103" s="17"/>
      <c r="C103" s="18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 t="s">
        <v>52</v>
      </c>
    </row>
    <row r="104" spans="1:46" ht="15.75" x14ac:dyDescent="0.25">
      <c r="A104" s="19" t="s">
        <v>36</v>
      </c>
      <c r="B104" s="20" t="s">
        <v>54</v>
      </c>
      <c r="C104" s="21"/>
      <c r="D104" s="29">
        <v>0</v>
      </c>
      <c r="E104" s="29">
        <v>391761</v>
      </c>
      <c r="F104" s="29">
        <f>SUM(F105:F107)</f>
        <v>391761</v>
      </c>
      <c r="G104" s="29">
        <v>0</v>
      </c>
      <c r="H104" s="29">
        <v>206502</v>
      </c>
      <c r="I104" s="29">
        <v>225888</v>
      </c>
      <c r="J104" s="29">
        <v>0</v>
      </c>
      <c r="K104" s="29">
        <f>SUM(K105:K107)</f>
        <v>432390</v>
      </c>
      <c r="L104" s="29">
        <v>0</v>
      </c>
      <c r="M104" s="29">
        <v>10825</v>
      </c>
      <c r="N104" s="29">
        <v>69</v>
      </c>
      <c r="O104" s="29">
        <v>0</v>
      </c>
      <c r="P104" s="29">
        <v>0</v>
      </c>
      <c r="Q104" s="29">
        <v>0</v>
      </c>
      <c r="R104" s="29">
        <v>868</v>
      </c>
      <c r="S104" s="29">
        <f>SUM(S105:S107)</f>
        <v>11762</v>
      </c>
      <c r="T104" s="29">
        <v>0</v>
      </c>
      <c r="U104" s="29">
        <v>0</v>
      </c>
      <c r="V104" s="29">
        <v>0</v>
      </c>
      <c r="W104" s="29">
        <v>0</v>
      </c>
      <c r="X104" s="29">
        <v>0</v>
      </c>
      <c r="Y104" s="29">
        <v>0</v>
      </c>
      <c r="Z104" s="29">
        <v>0</v>
      </c>
      <c r="AA104" s="29">
        <v>0</v>
      </c>
      <c r="AB104" s="29">
        <v>0</v>
      </c>
      <c r="AC104" s="29">
        <v>0</v>
      </c>
      <c r="AD104" s="29">
        <v>0</v>
      </c>
      <c r="AE104" s="29">
        <v>0</v>
      </c>
      <c r="AF104" s="29">
        <v>0</v>
      </c>
      <c r="AG104" s="29">
        <v>0</v>
      </c>
      <c r="AH104" s="29">
        <v>0</v>
      </c>
      <c r="AI104" s="29">
        <v>0</v>
      </c>
      <c r="AJ104" s="29">
        <v>0</v>
      </c>
      <c r="AK104" s="29">
        <f>SUM(AK105:AK107)</f>
        <v>0</v>
      </c>
      <c r="AL104" s="29">
        <f t="shared" ref="AL104" si="106">SUM(AL105:AL107)</f>
        <v>835913</v>
      </c>
      <c r="AO104" s="27">
        <f>F104</f>
        <v>391761</v>
      </c>
      <c r="AP104" s="27">
        <f>K104</f>
        <v>432390</v>
      </c>
      <c r="AQ104" s="27">
        <f>S104</f>
        <v>11762</v>
      </c>
      <c r="AR104" s="27">
        <f t="shared" si="104"/>
        <v>0</v>
      </c>
      <c r="AT104" s="27">
        <f t="shared" ref="AT104" si="107">SUM(AT105:AT107)</f>
        <v>835913</v>
      </c>
    </row>
    <row r="105" spans="1:46" x14ac:dyDescent="0.2">
      <c r="A105" s="10" t="s">
        <v>55</v>
      </c>
      <c r="B105" s="6"/>
      <c r="C105" s="7"/>
      <c r="D105" s="29">
        <v>0</v>
      </c>
      <c r="E105" s="29">
        <v>391761</v>
      </c>
      <c r="F105" s="29">
        <f t="shared" ref="F105:F107" si="108">SUM(D105:E105)</f>
        <v>391761</v>
      </c>
      <c r="G105" s="29">
        <v>0</v>
      </c>
      <c r="H105" s="29">
        <v>206502</v>
      </c>
      <c r="I105" s="29">
        <v>225888</v>
      </c>
      <c r="J105" s="29">
        <v>0</v>
      </c>
      <c r="K105" s="29">
        <f t="shared" ref="K105:K107" si="109">SUM(G105:J105)</f>
        <v>432390</v>
      </c>
      <c r="L105" s="29">
        <v>0</v>
      </c>
      <c r="M105" s="29">
        <v>10825</v>
      </c>
      <c r="N105" s="29">
        <v>69</v>
      </c>
      <c r="O105" s="29">
        <v>0</v>
      </c>
      <c r="P105" s="29">
        <v>0</v>
      </c>
      <c r="Q105" s="29">
        <v>0</v>
      </c>
      <c r="R105" s="29">
        <v>868</v>
      </c>
      <c r="S105" s="29">
        <f t="shared" ref="S105:S107" si="110">SUM(L105:R105)</f>
        <v>11762</v>
      </c>
      <c r="T105" s="29">
        <v>0</v>
      </c>
      <c r="U105" s="29">
        <v>0</v>
      </c>
      <c r="V105" s="29">
        <v>0</v>
      </c>
      <c r="W105" s="29">
        <v>0</v>
      </c>
      <c r="X105" s="29">
        <v>0</v>
      </c>
      <c r="Y105" s="29">
        <v>0</v>
      </c>
      <c r="Z105" s="29">
        <v>0</v>
      </c>
      <c r="AA105" s="29">
        <v>0</v>
      </c>
      <c r="AB105" s="29">
        <v>0</v>
      </c>
      <c r="AC105" s="29">
        <v>0</v>
      </c>
      <c r="AD105" s="29">
        <v>0</v>
      </c>
      <c r="AE105" s="29">
        <v>0</v>
      </c>
      <c r="AF105" s="29">
        <v>0</v>
      </c>
      <c r="AG105" s="29">
        <v>0</v>
      </c>
      <c r="AH105" s="29">
        <v>0</v>
      </c>
      <c r="AI105" s="29">
        <v>0</v>
      </c>
      <c r="AJ105" s="29">
        <v>0</v>
      </c>
      <c r="AK105" s="29">
        <f>SUM(T105:AJ105)</f>
        <v>0</v>
      </c>
      <c r="AL105" s="29">
        <f>F105+K105+S105+AK105</f>
        <v>835913</v>
      </c>
      <c r="AO105" s="27">
        <f>F105</f>
        <v>391761</v>
      </c>
      <c r="AP105" s="27">
        <f>K105</f>
        <v>432390</v>
      </c>
      <c r="AQ105" s="27">
        <f>S105</f>
        <v>11762</v>
      </c>
      <c r="AR105" s="27">
        <f t="shared" si="104"/>
        <v>0</v>
      </c>
      <c r="AT105" s="27">
        <f t="shared" ref="AT105:AT107" si="111">SUM(AO105:AS105)</f>
        <v>835913</v>
      </c>
    </row>
    <row r="106" spans="1:46" x14ac:dyDescent="0.2">
      <c r="A106" s="22" t="s">
        <v>56</v>
      </c>
      <c r="B106" s="23"/>
      <c r="C106" s="24"/>
      <c r="D106" s="29">
        <v>0</v>
      </c>
      <c r="E106" s="29">
        <v>0</v>
      </c>
      <c r="F106" s="29">
        <f t="shared" si="108"/>
        <v>0</v>
      </c>
      <c r="G106" s="29">
        <v>0</v>
      </c>
      <c r="H106" s="29">
        <v>0</v>
      </c>
      <c r="I106" s="29">
        <v>0</v>
      </c>
      <c r="J106" s="29">
        <v>0</v>
      </c>
      <c r="K106" s="29">
        <f t="shared" si="109"/>
        <v>0</v>
      </c>
      <c r="L106" s="29">
        <v>0</v>
      </c>
      <c r="M106" s="29">
        <v>0</v>
      </c>
      <c r="N106" s="29">
        <v>0</v>
      </c>
      <c r="O106" s="29">
        <v>0</v>
      </c>
      <c r="P106" s="29">
        <v>0</v>
      </c>
      <c r="Q106" s="29">
        <v>0</v>
      </c>
      <c r="R106" s="29">
        <v>0</v>
      </c>
      <c r="S106" s="29">
        <f t="shared" si="110"/>
        <v>0</v>
      </c>
      <c r="T106" s="29">
        <v>0</v>
      </c>
      <c r="U106" s="29">
        <v>0</v>
      </c>
      <c r="V106" s="29">
        <v>0</v>
      </c>
      <c r="W106" s="29">
        <v>0</v>
      </c>
      <c r="X106" s="29">
        <v>0</v>
      </c>
      <c r="Y106" s="29">
        <v>0</v>
      </c>
      <c r="Z106" s="29">
        <v>0</v>
      </c>
      <c r="AA106" s="29">
        <v>0</v>
      </c>
      <c r="AB106" s="29">
        <v>0</v>
      </c>
      <c r="AC106" s="29">
        <v>0</v>
      </c>
      <c r="AD106" s="29">
        <v>0</v>
      </c>
      <c r="AE106" s="29">
        <v>0</v>
      </c>
      <c r="AF106" s="29">
        <v>0</v>
      </c>
      <c r="AG106" s="29">
        <v>0</v>
      </c>
      <c r="AH106" s="29">
        <v>0</v>
      </c>
      <c r="AI106" s="29">
        <v>0</v>
      </c>
      <c r="AJ106" s="29">
        <v>0</v>
      </c>
      <c r="AK106" s="29">
        <f>SUM(T106:AJ106)</f>
        <v>0</v>
      </c>
      <c r="AL106" s="29">
        <f>F106+K106+S106+AK106</f>
        <v>0</v>
      </c>
      <c r="AO106" s="27">
        <f>F106</f>
        <v>0</v>
      </c>
      <c r="AP106" s="27">
        <f>K106</f>
        <v>0</v>
      </c>
      <c r="AQ106" s="27">
        <f>S106</f>
        <v>0</v>
      </c>
      <c r="AR106" s="27">
        <f t="shared" si="104"/>
        <v>0</v>
      </c>
      <c r="AT106" s="27">
        <f t="shared" si="111"/>
        <v>0</v>
      </c>
    </row>
    <row r="107" spans="1:46" x14ac:dyDescent="0.2">
      <c r="A107" s="10" t="s">
        <v>35</v>
      </c>
      <c r="B107" s="6"/>
      <c r="C107" s="7"/>
      <c r="D107" s="29">
        <v>0</v>
      </c>
      <c r="E107" s="29">
        <v>0</v>
      </c>
      <c r="F107" s="29">
        <f t="shared" si="108"/>
        <v>0</v>
      </c>
      <c r="G107" s="29">
        <v>0</v>
      </c>
      <c r="H107" s="29">
        <v>0</v>
      </c>
      <c r="I107" s="29">
        <v>0</v>
      </c>
      <c r="J107" s="29">
        <v>0</v>
      </c>
      <c r="K107" s="29">
        <f t="shared" si="109"/>
        <v>0</v>
      </c>
      <c r="L107" s="29">
        <v>0</v>
      </c>
      <c r="M107" s="29">
        <v>0</v>
      </c>
      <c r="N107" s="29">
        <v>0</v>
      </c>
      <c r="O107" s="29">
        <v>0</v>
      </c>
      <c r="P107" s="29">
        <v>0</v>
      </c>
      <c r="Q107" s="29">
        <v>0</v>
      </c>
      <c r="R107" s="29">
        <v>0</v>
      </c>
      <c r="S107" s="29">
        <f t="shared" si="110"/>
        <v>0</v>
      </c>
      <c r="T107" s="29">
        <v>0</v>
      </c>
      <c r="U107" s="29">
        <v>0</v>
      </c>
      <c r="V107" s="29">
        <v>0</v>
      </c>
      <c r="W107" s="29">
        <v>0</v>
      </c>
      <c r="X107" s="29">
        <v>0</v>
      </c>
      <c r="Y107" s="29">
        <v>0</v>
      </c>
      <c r="Z107" s="29">
        <v>0</v>
      </c>
      <c r="AA107" s="29">
        <v>0</v>
      </c>
      <c r="AB107" s="29">
        <v>0</v>
      </c>
      <c r="AC107" s="29">
        <v>0</v>
      </c>
      <c r="AD107" s="29">
        <v>0</v>
      </c>
      <c r="AE107" s="29">
        <v>0</v>
      </c>
      <c r="AF107" s="29">
        <v>0</v>
      </c>
      <c r="AG107" s="29">
        <v>0</v>
      </c>
      <c r="AH107" s="29">
        <v>0</v>
      </c>
      <c r="AI107" s="29">
        <v>0</v>
      </c>
      <c r="AJ107" s="29">
        <v>0</v>
      </c>
      <c r="AK107" s="29">
        <f>SUM(T107:AJ107)</f>
        <v>0</v>
      </c>
      <c r="AL107" s="29">
        <f>F107+K107+S107+AK107</f>
        <v>0</v>
      </c>
      <c r="AO107" s="27">
        <f>F107</f>
        <v>0</v>
      </c>
      <c r="AP107" s="27">
        <f>K107</f>
        <v>0</v>
      </c>
      <c r="AQ107" s="27">
        <f>S107</f>
        <v>0</v>
      </c>
      <c r="AR107" s="27">
        <f t="shared" si="104"/>
        <v>0</v>
      </c>
      <c r="AT107" s="27">
        <f t="shared" si="111"/>
        <v>0</v>
      </c>
    </row>
    <row r="108" spans="1:46" x14ac:dyDescent="0.2">
      <c r="A108" s="25"/>
      <c r="B108" s="26"/>
      <c r="C108" s="13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30"/>
    </row>
  </sheetData>
  <mergeCells count="2">
    <mergeCell ref="AL6:AL7"/>
    <mergeCell ref="A6:C7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08"/>
  <sheetViews>
    <sheetView workbookViewId="0">
      <pane xSplit="3" ySplit="7" topLeftCell="D8" activePane="bottomRight" state="frozen"/>
      <selection activeCell="D8" sqref="D8"/>
      <selection pane="topRight" activeCell="D8" sqref="D8"/>
      <selection pane="bottomLeft" activeCell="D8" sqref="D8"/>
      <selection pane="bottomRight" activeCell="I19" sqref="I19"/>
    </sheetView>
  </sheetViews>
  <sheetFormatPr defaultColWidth="9.140625" defaultRowHeight="15" x14ac:dyDescent="0.2"/>
  <cols>
    <col min="1" max="1" width="2.28515625" style="2" customWidth="1"/>
    <col min="2" max="2" width="2.140625" style="2" customWidth="1"/>
    <col min="3" max="3" width="45.42578125" style="2" customWidth="1"/>
    <col min="4" max="4" width="18" style="27" bestFit="1" customWidth="1"/>
    <col min="5" max="5" width="12.7109375" style="27" hidden="1" customWidth="1"/>
    <col min="6" max="6" width="15.42578125" style="27" bestFit="1" customWidth="1"/>
    <col min="7" max="7" width="12.7109375" style="27" bestFit="1" customWidth="1"/>
    <col min="8" max="8" width="13.85546875" style="27" hidden="1" customWidth="1"/>
    <col min="9" max="9" width="17.42578125" style="27" bestFit="1" customWidth="1"/>
    <col min="10" max="10" width="14" style="27" bestFit="1" customWidth="1"/>
    <col min="11" max="12" width="13.140625" style="27" bestFit="1" customWidth="1"/>
    <col min="13" max="13" width="14.28515625" style="27" bestFit="1" customWidth="1"/>
    <col min="14" max="16" width="12.7109375" style="27" bestFit="1" customWidth="1"/>
    <col min="17" max="17" width="17.28515625" style="27" bestFit="1" customWidth="1"/>
    <col min="18" max="19" width="9.140625" style="27"/>
    <col min="20" max="21" width="12.7109375" style="27" bestFit="1" customWidth="1"/>
    <col min="22" max="22" width="9.5703125" style="27" bestFit="1" customWidth="1"/>
    <col min="23" max="23" width="12.7109375" style="27" bestFit="1" customWidth="1"/>
    <col min="24" max="24" width="1.7109375" style="27" customWidth="1"/>
    <col min="25" max="25" width="18.140625" style="27" bestFit="1" customWidth="1"/>
    <col min="26" max="16384" width="9.140625" style="2"/>
  </cols>
  <sheetData>
    <row r="1" spans="1:25" ht="15.75" x14ac:dyDescent="0.25">
      <c r="A1" s="1" t="s">
        <v>37</v>
      </c>
    </row>
    <row r="2" spans="1:25" ht="15.75" x14ac:dyDescent="0.25">
      <c r="A2" s="1" t="str">
        <f>'MOC-SUMMARY'!$A$2</f>
        <v>PMO : Misamis Oriental/Cagayan de Oro</v>
      </c>
    </row>
    <row r="3" spans="1:25" ht="15.75" x14ac:dyDescent="0.25">
      <c r="A3" s="3" t="s">
        <v>38</v>
      </c>
    </row>
    <row r="4" spans="1:25" ht="15.75" x14ac:dyDescent="0.25">
      <c r="A4" s="4" t="str">
        <f>'MOC-SUMMARY'!$A$4</f>
        <v>2022</v>
      </c>
    </row>
    <row r="6" spans="1:25" s="36" customFormat="1" ht="15" customHeight="1" x14ac:dyDescent="0.25">
      <c r="A6" s="68" t="s">
        <v>1</v>
      </c>
      <c r="B6" s="68"/>
      <c r="C6" s="68"/>
      <c r="D6" s="31" t="s">
        <v>47</v>
      </c>
      <c r="E6" s="31" t="s">
        <v>47</v>
      </c>
      <c r="F6" s="47" t="s">
        <v>47</v>
      </c>
      <c r="G6" s="32" t="s">
        <v>48</v>
      </c>
      <c r="H6" s="32" t="s">
        <v>48</v>
      </c>
      <c r="I6" s="49" t="s">
        <v>48</v>
      </c>
      <c r="J6" s="33" t="s">
        <v>49</v>
      </c>
      <c r="K6" s="33" t="s">
        <v>49</v>
      </c>
      <c r="L6" s="51" t="s">
        <v>49</v>
      </c>
      <c r="M6" s="34" t="s">
        <v>50</v>
      </c>
      <c r="N6" s="34" t="s">
        <v>50</v>
      </c>
      <c r="O6" s="34" t="s">
        <v>50</v>
      </c>
      <c r="P6" s="53" t="s">
        <v>50</v>
      </c>
      <c r="Q6" s="66" t="s">
        <v>51</v>
      </c>
      <c r="R6" s="35"/>
      <c r="S6" s="35"/>
      <c r="T6" s="35"/>
      <c r="U6" s="35"/>
      <c r="V6" s="35"/>
      <c r="W6" s="35"/>
      <c r="X6" s="35"/>
      <c r="Y6" s="35"/>
    </row>
    <row r="7" spans="1:25" s="36" customFormat="1" ht="15.75" x14ac:dyDescent="0.25">
      <c r="A7" s="69"/>
      <c r="B7" s="69"/>
      <c r="C7" s="69"/>
      <c r="D7" s="37" t="s">
        <v>62</v>
      </c>
      <c r="E7" s="37"/>
      <c r="F7" s="48" t="s">
        <v>43</v>
      </c>
      <c r="G7" s="38" t="s">
        <v>64</v>
      </c>
      <c r="H7" s="38"/>
      <c r="I7" s="50" t="s">
        <v>43</v>
      </c>
      <c r="J7" s="39" t="s">
        <v>71</v>
      </c>
      <c r="K7" s="39" t="s">
        <v>75</v>
      </c>
      <c r="L7" s="52" t="s">
        <v>43</v>
      </c>
      <c r="M7" s="40" t="s">
        <v>93</v>
      </c>
      <c r="N7" s="40" t="s">
        <v>85</v>
      </c>
      <c r="O7" s="40" t="s">
        <v>86</v>
      </c>
      <c r="P7" s="54" t="s">
        <v>43</v>
      </c>
      <c r="Q7" s="67"/>
      <c r="R7" s="35"/>
      <c r="S7" s="35"/>
      <c r="T7" s="41" t="s">
        <v>47</v>
      </c>
      <c r="U7" s="41" t="s">
        <v>48</v>
      </c>
      <c r="V7" s="41" t="s">
        <v>49</v>
      </c>
      <c r="W7" s="41" t="s">
        <v>50</v>
      </c>
      <c r="X7" s="42"/>
      <c r="Y7" s="41" t="s">
        <v>51</v>
      </c>
    </row>
    <row r="8" spans="1:25" ht="15.75" x14ac:dyDescent="0.25">
      <c r="A8" s="5" t="s">
        <v>2</v>
      </c>
      <c r="B8" s="6"/>
      <c r="C8" s="7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8"/>
    </row>
    <row r="9" spans="1:25" x14ac:dyDescent="0.2">
      <c r="A9" s="8"/>
      <c r="B9" s="9"/>
      <c r="C9" s="7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</row>
    <row r="10" spans="1:25" x14ac:dyDescent="0.2">
      <c r="A10" s="10" t="s">
        <v>3</v>
      </c>
      <c r="B10" s="6"/>
      <c r="C10" s="7"/>
      <c r="D10" s="29">
        <v>27</v>
      </c>
      <c r="E10" s="29"/>
      <c r="F10" s="29">
        <f>F11+F12</f>
        <v>27</v>
      </c>
      <c r="G10" s="29">
        <v>1</v>
      </c>
      <c r="H10" s="29"/>
      <c r="I10" s="29">
        <f>I11+I12</f>
        <v>1</v>
      </c>
      <c r="J10" s="29">
        <v>1</v>
      </c>
      <c r="K10" s="29">
        <v>13</v>
      </c>
      <c r="L10" s="29">
        <f>L11+L12</f>
        <v>14</v>
      </c>
      <c r="M10" s="29">
        <v>49</v>
      </c>
      <c r="N10" s="29">
        <v>4</v>
      </c>
      <c r="O10" s="29">
        <v>2</v>
      </c>
      <c r="P10" s="29">
        <f>P11+P12</f>
        <v>55</v>
      </c>
      <c r="Q10" s="29">
        <f>+Q11+Q12</f>
        <v>97</v>
      </c>
      <c r="T10" s="27">
        <f>F10</f>
        <v>27</v>
      </c>
      <c r="U10" s="27">
        <f>I10</f>
        <v>1</v>
      </c>
      <c r="V10" s="27">
        <f>L10</f>
        <v>14</v>
      </c>
      <c r="W10" s="27">
        <f t="shared" ref="W10:W36" si="0">P10</f>
        <v>55</v>
      </c>
      <c r="Y10" s="27">
        <f>+Y11+Y12</f>
        <v>97</v>
      </c>
    </row>
    <row r="11" spans="1:25" x14ac:dyDescent="0.2">
      <c r="A11" s="10" t="s">
        <v>4</v>
      </c>
      <c r="B11" s="6"/>
      <c r="C11" s="7"/>
      <c r="D11" s="29">
        <v>12</v>
      </c>
      <c r="E11" s="29"/>
      <c r="F11" s="29">
        <f t="shared" ref="F11:F12" si="1">SUM(D11:E11)</f>
        <v>12</v>
      </c>
      <c r="G11" s="29">
        <v>1</v>
      </c>
      <c r="H11" s="29"/>
      <c r="I11" s="29">
        <f t="shared" ref="I11:I12" si="2">SUM(G11:H11)</f>
        <v>1</v>
      </c>
      <c r="J11" s="29">
        <v>1</v>
      </c>
      <c r="K11" s="29">
        <v>3</v>
      </c>
      <c r="L11" s="29">
        <f t="shared" ref="L11:L12" si="3">SUM(J11:K11)</f>
        <v>4</v>
      </c>
      <c r="M11" s="29">
        <v>39</v>
      </c>
      <c r="N11" s="29">
        <v>4</v>
      </c>
      <c r="O11" s="29">
        <v>2</v>
      </c>
      <c r="P11" s="29">
        <f>SUM(M11:O11)</f>
        <v>45</v>
      </c>
      <c r="Q11" s="29">
        <f>F11+I11+L11+P11</f>
        <v>62</v>
      </c>
      <c r="T11" s="27">
        <f>F11</f>
        <v>12</v>
      </c>
      <c r="U11" s="27">
        <f>I11</f>
        <v>1</v>
      </c>
      <c r="V11" s="27">
        <f>L11</f>
        <v>4</v>
      </c>
      <c r="W11" s="27">
        <f t="shared" si="0"/>
        <v>45</v>
      </c>
      <c r="Y11" s="27">
        <f>SUM(T11:X11)</f>
        <v>62</v>
      </c>
    </row>
    <row r="12" spans="1:25" x14ac:dyDescent="0.2">
      <c r="A12" s="10" t="s">
        <v>5</v>
      </c>
      <c r="B12" s="6"/>
      <c r="C12" s="7"/>
      <c r="D12" s="29">
        <v>15</v>
      </c>
      <c r="E12" s="29"/>
      <c r="F12" s="29">
        <f t="shared" si="1"/>
        <v>15</v>
      </c>
      <c r="G12" s="29">
        <v>0</v>
      </c>
      <c r="H12" s="29"/>
      <c r="I12" s="29">
        <f t="shared" si="2"/>
        <v>0</v>
      </c>
      <c r="J12" s="29">
        <v>0</v>
      </c>
      <c r="K12" s="29">
        <v>10</v>
      </c>
      <c r="L12" s="29">
        <f t="shared" si="3"/>
        <v>10</v>
      </c>
      <c r="M12" s="29">
        <v>10</v>
      </c>
      <c r="N12" s="29">
        <v>0</v>
      </c>
      <c r="O12" s="29">
        <v>0</v>
      </c>
      <c r="P12" s="29">
        <f>SUM(M12:O12)</f>
        <v>10</v>
      </c>
      <c r="Q12" s="29">
        <f>F12+I12+L12+P12</f>
        <v>35</v>
      </c>
      <c r="T12" s="27">
        <f>F12</f>
        <v>15</v>
      </c>
      <c r="U12" s="27">
        <f>I12</f>
        <v>0</v>
      </c>
      <c r="V12" s="27">
        <f>L12</f>
        <v>10</v>
      </c>
      <c r="W12" s="27">
        <f t="shared" si="0"/>
        <v>10</v>
      </c>
      <c r="Y12" s="27">
        <f>SUM(T12:X12)</f>
        <v>35</v>
      </c>
    </row>
    <row r="13" spans="1:25" x14ac:dyDescent="0.2">
      <c r="A13" s="8"/>
      <c r="B13" s="9"/>
      <c r="C13" s="7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</row>
    <row r="14" spans="1:25" x14ac:dyDescent="0.2">
      <c r="A14" s="10" t="s">
        <v>57</v>
      </c>
      <c r="B14" s="6"/>
      <c r="C14" s="7"/>
      <c r="D14" s="29">
        <v>129633.61</v>
      </c>
      <c r="E14" s="29"/>
      <c r="F14" s="29">
        <f>F15+F16</f>
        <v>129633.61</v>
      </c>
      <c r="G14" s="29">
        <v>479.17</v>
      </c>
      <c r="H14" s="29"/>
      <c r="I14" s="29">
        <f>I15+I16</f>
        <v>479.17</v>
      </c>
      <c r="J14" s="29">
        <v>931.36</v>
      </c>
      <c r="K14" s="29">
        <v>25476.959999999999</v>
      </c>
      <c r="L14" s="29">
        <f>L15+L16</f>
        <v>26408.32</v>
      </c>
      <c r="M14" s="29">
        <v>376911</v>
      </c>
      <c r="N14" s="29">
        <v>979.41</v>
      </c>
      <c r="O14" s="29">
        <v>1584</v>
      </c>
      <c r="P14" s="29">
        <f>P15+P16</f>
        <v>379474.41000000003</v>
      </c>
      <c r="Q14" s="29">
        <f>+Q15+Q16</f>
        <v>535995.51</v>
      </c>
      <c r="T14" s="27">
        <f>F14</f>
        <v>129633.61</v>
      </c>
      <c r="U14" s="27">
        <f>I14</f>
        <v>479.17</v>
      </c>
      <c r="V14" s="27">
        <f>L14</f>
        <v>26408.32</v>
      </c>
      <c r="W14" s="27">
        <f t="shared" si="0"/>
        <v>379474.41000000003</v>
      </c>
      <c r="Y14" s="27">
        <f t="shared" ref="Y14" si="4">+Y15+Y16</f>
        <v>535995.51</v>
      </c>
    </row>
    <row r="15" spans="1:25" x14ac:dyDescent="0.2">
      <c r="A15" s="10" t="s">
        <v>4</v>
      </c>
      <c r="B15" s="6"/>
      <c r="C15" s="7"/>
      <c r="D15" s="29">
        <v>18206.61</v>
      </c>
      <c r="E15" s="29"/>
      <c r="F15" s="29">
        <f t="shared" ref="F15:F16" si="5">SUM(D15:E15)</f>
        <v>18206.61</v>
      </c>
      <c r="G15" s="29">
        <v>479.17</v>
      </c>
      <c r="H15" s="29"/>
      <c r="I15" s="29">
        <f t="shared" ref="I15:I16" si="6">SUM(G15:H15)</f>
        <v>479.17</v>
      </c>
      <c r="J15" s="29">
        <v>931.36</v>
      </c>
      <c r="K15" s="29">
        <v>1665.96</v>
      </c>
      <c r="L15" s="29">
        <f t="shared" ref="L15:L16" si="7">SUM(J15:K15)</f>
        <v>2597.3200000000002</v>
      </c>
      <c r="M15" s="29">
        <v>86486</v>
      </c>
      <c r="N15" s="29">
        <v>979.41</v>
      </c>
      <c r="O15" s="29">
        <v>1584</v>
      </c>
      <c r="P15" s="29">
        <f>SUM(M15:O15)</f>
        <v>89049.41</v>
      </c>
      <c r="Q15" s="29">
        <f>F15+I15+L15+P15</f>
        <v>110332.51000000001</v>
      </c>
      <c r="T15" s="27">
        <f>F15</f>
        <v>18206.61</v>
      </c>
      <c r="U15" s="27">
        <f>I15</f>
        <v>479.17</v>
      </c>
      <c r="V15" s="27">
        <f>L15</f>
        <v>2597.3200000000002</v>
      </c>
      <c r="W15" s="27">
        <f t="shared" si="0"/>
        <v>89049.41</v>
      </c>
      <c r="Y15" s="27">
        <f>SUM(T15:X15)</f>
        <v>110332.51000000001</v>
      </c>
    </row>
    <row r="16" spans="1:25" x14ac:dyDescent="0.2">
      <c r="A16" s="10" t="s">
        <v>5</v>
      </c>
      <c r="B16" s="6"/>
      <c r="C16" s="7"/>
      <c r="D16" s="29">
        <v>111427</v>
      </c>
      <c r="E16" s="29"/>
      <c r="F16" s="29">
        <f t="shared" si="5"/>
        <v>111427</v>
      </c>
      <c r="G16" s="29">
        <v>0</v>
      </c>
      <c r="H16" s="29"/>
      <c r="I16" s="29">
        <f t="shared" si="6"/>
        <v>0</v>
      </c>
      <c r="J16" s="29">
        <v>0</v>
      </c>
      <c r="K16" s="29">
        <v>23811</v>
      </c>
      <c r="L16" s="29">
        <f t="shared" si="7"/>
        <v>23811</v>
      </c>
      <c r="M16" s="29">
        <v>290425</v>
      </c>
      <c r="N16" s="29">
        <v>0</v>
      </c>
      <c r="O16" s="29">
        <v>0</v>
      </c>
      <c r="P16" s="29">
        <f>SUM(M16:O16)</f>
        <v>290425</v>
      </c>
      <c r="Q16" s="29">
        <f>F16+I16+L16+P16</f>
        <v>425663</v>
      </c>
      <c r="T16" s="27">
        <f>F16</f>
        <v>111427</v>
      </c>
      <c r="U16" s="27">
        <f>I16</f>
        <v>0</v>
      </c>
      <c r="V16" s="27">
        <f>L16</f>
        <v>23811</v>
      </c>
      <c r="W16" s="27">
        <f t="shared" si="0"/>
        <v>290425</v>
      </c>
      <c r="Y16" s="27">
        <f>SUM(T16:X16)</f>
        <v>425663</v>
      </c>
    </row>
    <row r="17" spans="1:25" x14ac:dyDescent="0.2">
      <c r="A17" s="9"/>
      <c r="B17" s="6"/>
      <c r="C17" s="7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</row>
    <row r="18" spans="1:25" x14ac:dyDescent="0.2">
      <c r="A18" s="10" t="s">
        <v>58</v>
      </c>
      <c r="B18" s="6"/>
      <c r="C18" s="7"/>
      <c r="D18" s="29">
        <v>67954.11</v>
      </c>
      <c r="E18" s="29"/>
      <c r="F18" s="29">
        <f>F19+F20</f>
        <v>67954.11</v>
      </c>
      <c r="G18" s="29">
        <v>345.52</v>
      </c>
      <c r="H18" s="29"/>
      <c r="I18" s="29">
        <f>I19+I20</f>
        <v>345.52</v>
      </c>
      <c r="J18" s="29">
        <v>627.74</v>
      </c>
      <c r="K18" s="29">
        <v>11108.04</v>
      </c>
      <c r="L18" s="29">
        <f>L19+L20</f>
        <v>11735.779999999999</v>
      </c>
      <c r="M18" s="29">
        <v>171268</v>
      </c>
      <c r="N18" s="29">
        <v>593.32000000000005</v>
      </c>
      <c r="O18" s="29">
        <v>1078</v>
      </c>
      <c r="P18" s="29">
        <f>P19+P20</f>
        <v>172939.32</v>
      </c>
      <c r="Q18" s="29">
        <f>+Q19+Q20</f>
        <v>252974.72999999998</v>
      </c>
      <c r="T18" s="27">
        <f>F18</f>
        <v>67954.11</v>
      </c>
      <c r="U18" s="27">
        <f>I18</f>
        <v>345.52</v>
      </c>
      <c r="V18" s="27">
        <f>L18</f>
        <v>11735.779999999999</v>
      </c>
      <c r="W18" s="27">
        <f t="shared" si="0"/>
        <v>172939.32</v>
      </c>
      <c r="Y18" s="27">
        <f t="shared" ref="Y18" si="8">+Y19+Y20</f>
        <v>252974.72999999998</v>
      </c>
    </row>
    <row r="19" spans="1:25" x14ac:dyDescent="0.2">
      <c r="A19" s="10" t="s">
        <v>4</v>
      </c>
      <c r="B19" s="6"/>
      <c r="C19" s="7"/>
      <c r="D19" s="29">
        <v>7462.11</v>
      </c>
      <c r="E19" s="29"/>
      <c r="F19" s="29">
        <f t="shared" ref="F19:F20" si="9">SUM(D19:E19)</f>
        <v>7462.11</v>
      </c>
      <c r="G19" s="29">
        <v>345.52</v>
      </c>
      <c r="H19" s="29"/>
      <c r="I19" s="29">
        <f t="shared" ref="I19:I20" si="10">SUM(G19:H19)</f>
        <v>345.52</v>
      </c>
      <c r="J19" s="29">
        <v>627.74</v>
      </c>
      <c r="K19" s="29">
        <v>1640.04</v>
      </c>
      <c r="L19" s="29">
        <f t="shared" ref="L19:L20" si="11">SUM(J19:K19)</f>
        <v>2267.7799999999997</v>
      </c>
      <c r="M19" s="29">
        <v>41052</v>
      </c>
      <c r="N19" s="29">
        <v>593.32000000000005</v>
      </c>
      <c r="O19" s="29">
        <v>1078</v>
      </c>
      <c r="P19" s="29">
        <f>SUM(M19:O19)</f>
        <v>42723.32</v>
      </c>
      <c r="Q19" s="29">
        <f>F19+I19+L19+P19</f>
        <v>52798.729999999996</v>
      </c>
      <c r="T19" s="27">
        <f>F19</f>
        <v>7462.11</v>
      </c>
      <c r="U19" s="27">
        <f>I19</f>
        <v>345.52</v>
      </c>
      <c r="V19" s="27">
        <f>L19</f>
        <v>2267.7799999999997</v>
      </c>
      <c r="W19" s="27">
        <f t="shared" si="0"/>
        <v>42723.32</v>
      </c>
      <c r="Y19" s="27">
        <f>SUM(T19:X19)</f>
        <v>52798.729999999996</v>
      </c>
    </row>
    <row r="20" spans="1:25" x14ac:dyDescent="0.2">
      <c r="A20" s="10" t="s">
        <v>5</v>
      </c>
      <c r="B20" s="6"/>
      <c r="C20" s="7"/>
      <c r="D20" s="29">
        <v>60492</v>
      </c>
      <c r="E20" s="29"/>
      <c r="F20" s="29">
        <f t="shared" si="9"/>
        <v>60492</v>
      </c>
      <c r="G20" s="29">
        <v>0</v>
      </c>
      <c r="H20" s="29"/>
      <c r="I20" s="29">
        <f t="shared" si="10"/>
        <v>0</v>
      </c>
      <c r="J20" s="29">
        <v>0</v>
      </c>
      <c r="K20" s="29">
        <v>9468</v>
      </c>
      <c r="L20" s="29">
        <f t="shared" si="11"/>
        <v>9468</v>
      </c>
      <c r="M20" s="29">
        <v>130216</v>
      </c>
      <c r="N20" s="29">
        <v>0</v>
      </c>
      <c r="O20" s="29">
        <v>0</v>
      </c>
      <c r="P20" s="29">
        <f>SUM(M20:O20)</f>
        <v>130216</v>
      </c>
      <c r="Q20" s="29">
        <f>F20+I20+L20+P20</f>
        <v>200176</v>
      </c>
      <c r="T20" s="27">
        <f>F20</f>
        <v>60492</v>
      </c>
      <c r="U20" s="27">
        <f>I20</f>
        <v>0</v>
      </c>
      <c r="V20" s="27">
        <f>L20</f>
        <v>9468</v>
      </c>
      <c r="W20" s="27">
        <f t="shared" si="0"/>
        <v>130216</v>
      </c>
      <c r="Y20" s="27">
        <f>SUM(T20:X20)</f>
        <v>200176</v>
      </c>
    </row>
    <row r="21" spans="1:25" x14ac:dyDescent="0.2">
      <c r="A21" s="8"/>
      <c r="B21" s="9"/>
      <c r="C21" s="7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</row>
    <row r="22" spans="1:25" x14ac:dyDescent="0.2">
      <c r="A22" s="10" t="s">
        <v>6</v>
      </c>
      <c r="B22" s="6"/>
      <c r="C22" s="7"/>
      <c r="D22" s="29">
        <v>200300.34</v>
      </c>
      <c r="E22" s="29"/>
      <c r="F22" s="29">
        <f>F23+F24</f>
        <v>200300.34</v>
      </c>
      <c r="G22" s="29">
        <v>200</v>
      </c>
      <c r="H22" s="29"/>
      <c r="I22" s="29">
        <f>I23+I24</f>
        <v>200</v>
      </c>
      <c r="J22" s="29">
        <v>1536.7439999999999</v>
      </c>
      <c r="K22" s="29">
        <v>41144.453999999998</v>
      </c>
      <c r="L22" s="29">
        <f>L23+L24</f>
        <v>42681.197999999997</v>
      </c>
      <c r="M22" s="29">
        <v>604703.75</v>
      </c>
      <c r="N22" s="29">
        <v>1264.9000000000001</v>
      </c>
      <c r="O22" s="29">
        <v>2613.6</v>
      </c>
      <c r="P22" s="29">
        <f>P23+P24</f>
        <v>608582.25</v>
      </c>
      <c r="Q22" s="29">
        <f>+Q23+Q24</f>
        <v>851763.78799999994</v>
      </c>
      <c r="T22" s="27">
        <f>F22</f>
        <v>200300.34</v>
      </c>
      <c r="U22" s="27">
        <f>I22</f>
        <v>200</v>
      </c>
      <c r="V22" s="27">
        <f>L22</f>
        <v>42681.197999999997</v>
      </c>
      <c r="W22" s="27">
        <f t="shared" si="0"/>
        <v>608582.25</v>
      </c>
      <c r="Y22" s="27">
        <f>+Y23+Y24</f>
        <v>851763.78799999994</v>
      </c>
    </row>
    <row r="23" spans="1:25" x14ac:dyDescent="0.2">
      <c r="A23" s="10" t="s">
        <v>4</v>
      </c>
      <c r="B23" s="6"/>
      <c r="C23" s="7"/>
      <c r="D23" s="29">
        <v>18246.84</v>
      </c>
      <c r="E23" s="29"/>
      <c r="F23" s="29">
        <f t="shared" ref="F23:F24" si="12">SUM(D23:E23)</f>
        <v>18246.84</v>
      </c>
      <c r="G23" s="29">
        <v>200</v>
      </c>
      <c r="H23" s="29"/>
      <c r="I23" s="29">
        <f t="shared" ref="I23:I24" si="13">SUM(G23:H23)</f>
        <v>200</v>
      </c>
      <c r="J23" s="29">
        <v>1536.7439999999999</v>
      </c>
      <c r="K23" s="29">
        <v>2748.8339999999998</v>
      </c>
      <c r="L23" s="29">
        <f t="shared" ref="L23:L24" si="14">SUM(J23:K23)</f>
        <v>4285.5779999999995</v>
      </c>
      <c r="M23" s="29">
        <v>130477.75</v>
      </c>
      <c r="N23" s="29">
        <v>1264.9000000000001</v>
      </c>
      <c r="O23" s="29">
        <v>2613.6</v>
      </c>
      <c r="P23" s="29">
        <f>SUM(M23:O23)</f>
        <v>134356.25</v>
      </c>
      <c r="Q23" s="29">
        <f>F23+I23+L23+P23</f>
        <v>157088.66800000001</v>
      </c>
      <c r="T23" s="27">
        <f>F23</f>
        <v>18246.84</v>
      </c>
      <c r="U23" s="27">
        <f>I23</f>
        <v>200</v>
      </c>
      <c r="V23" s="27">
        <f>L23</f>
        <v>4285.5779999999995</v>
      </c>
      <c r="W23" s="27">
        <f t="shared" si="0"/>
        <v>134356.25</v>
      </c>
      <c r="Y23" s="27">
        <f>SUM(T23:X23)</f>
        <v>157088.66800000001</v>
      </c>
    </row>
    <row r="24" spans="1:25" x14ac:dyDescent="0.2">
      <c r="A24" s="10" t="s">
        <v>5</v>
      </c>
      <c r="B24" s="6"/>
      <c r="C24" s="7"/>
      <c r="D24" s="29">
        <v>182053.5</v>
      </c>
      <c r="E24" s="29"/>
      <c r="F24" s="29">
        <f t="shared" si="12"/>
        <v>182053.5</v>
      </c>
      <c r="G24" s="29">
        <v>0</v>
      </c>
      <c r="H24" s="29"/>
      <c r="I24" s="29">
        <f t="shared" si="13"/>
        <v>0</v>
      </c>
      <c r="J24" s="29">
        <v>0</v>
      </c>
      <c r="K24" s="29">
        <v>38395.619999999995</v>
      </c>
      <c r="L24" s="29">
        <f t="shared" si="14"/>
        <v>38395.619999999995</v>
      </c>
      <c r="M24" s="29">
        <v>474226</v>
      </c>
      <c r="N24" s="29">
        <v>0</v>
      </c>
      <c r="O24" s="29">
        <v>0</v>
      </c>
      <c r="P24" s="29">
        <f>SUM(M24:O24)</f>
        <v>474226</v>
      </c>
      <c r="Q24" s="29">
        <f>F24+I24+L24+P24</f>
        <v>694675.12</v>
      </c>
      <c r="T24" s="27">
        <f>F24</f>
        <v>182053.5</v>
      </c>
      <c r="U24" s="27">
        <f>I24</f>
        <v>0</v>
      </c>
      <c r="V24" s="27">
        <f>L24</f>
        <v>38395.619999999995</v>
      </c>
      <c r="W24" s="27">
        <f t="shared" si="0"/>
        <v>474226</v>
      </c>
      <c r="Y24" s="27">
        <f>SUM(T24:X24)</f>
        <v>694675.12</v>
      </c>
    </row>
    <row r="25" spans="1:25" x14ac:dyDescent="0.2">
      <c r="A25" s="8"/>
      <c r="B25" s="9"/>
      <c r="C25" s="7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</row>
    <row r="26" spans="1:25" x14ac:dyDescent="0.2">
      <c r="A26" s="10" t="s">
        <v>7</v>
      </c>
      <c r="B26" s="6"/>
      <c r="C26" s="7"/>
      <c r="D26" s="29">
        <v>2384.6099999999997</v>
      </c>
      <c r="E26" s="29"/>
      <c r="F26" s="29">
        <f>F27+F28</f>
        <v>2384.6099999999997</v>
      </c>
      <c r="G26" s="29">
        <v>43.7</v>
      </c>
      <c r="H26" s="29"/>
      <c r="I26" s="29">
        <f>I27+I28</f>
        <v>43.7</v>
      </c>
      <c r="J26" s="29">
        <v>74.2</v>
      </c>
      <c r="K26" s="29">
        <v>1049.0400000000002</v>
      </c>
      <c r="L26" s="29">
        <f>L27+L28</f>
        <v>1123.2400000000002</v>
      </c>
      <c r="M26" s="29">
        <v>5075.51</v>
      </c>
      <c r="N26" s="29">
        <v>139.9</v>
      </c>
      <c r="O26" s="29">
        <v>158</v>
      </c>
      <c r="P26" s="29">
        <f>P27+P28</f>
        <v>5373.41</v>
      </c>
      <c r="Q26" s="29">
        <f>+Q27+Q28</f>
        <v>8924.9599999999991</v>
      </c>
      <c r="T26" s="27">
        <f>F26</f>
        <v>2384.6099999999997</v>
      </c>
      <c r="U26" s="27">
        <f>I26</f>
        <v>43.7</v>
      </c>
      <c r="V26" s="27">
        <f>L26</f>
        <v>1123.2400000000002</v>
      </c>
      <c r="W26" s="27">
        <f t="shared" si="0"/>
        <v>5373.41</v>
      </c>
      <c r="Y26" s="27">
        <f t="shared" ref="Y26" si="15">+Y27+Y28</f>
        <v>8924.9599999999991</v>
      </c>
    </row>
    <row r="27" spans="1:25" x14ac:dyDescent="0.2">
      <c r="A27" s="10" t="s">
        <v>4</v>
      </c>
      <c r="B27" s="6"/>
      <c r="C27" s="7"/>
      <c r="D27" s="29">
        <v>740.77</v>
      </c>
      <c r="E27" s="29"/>
      <c r="F27" s="29">
        <f t="shared" ref="F27:F28" si="16">SUM(D27:E27)</f>
        <v>740.77</v>
      </c>
      <c r="G27" s="29">
        <v>43.7</v>
      </c>
      <c r="H27" s="29"/>
      <c r="I27" s="29">
        <f t="shared" ref="I27:I28" si="17">SUM(G27:H27)</f>
        <v>43.7</v>
      </c>
      <c r="J27" s="29">
        <v>74.2</v>
      </c>
      <c r="K27" s="29">
        <v>128.04</v>
      </c>
      <c r="L27" s="29">
        <f t="shared" ref="L27:L28" si="18">SUM(J27:K27)</f>
        <v>202.24</v>
      </c>
      <c r="M27" s="29">
        <v>3278.86</v>
      </c>
      <c r="N27" s="29">
        <v>139.9</v>
      </c>
      <c r="O27" s="29">
        <v>158</v>
      </c>
      <c r="P27" s="29">
        <f>SUM(M27:O27)</f>
        <v>3576.76</v>
      </c>
      <c r="Q27" s="29">
        <f>F27+I27+L27+P27</f>
        <v>4563.47</v>
      </c>
      <c r="T27" s="27">
        <f>F27</f>
        <v>740.77</v>
      </c>
      <c r="U27" s="27">
        <f>I27</f>
        <v>43.7</v>
      </c>
      <c r="V27" s="27">
        <f>L27</f>
        <v>202.24</v>
      </c>
      <c r="W27" s="27">
        <f t="shared" si="0"/>
        <v>3576.76</v>
      </c>
      <c r="Y27" s="27">
        <f>SUM(T27:X27)</f>
        <v>4563.47</v>
      </c>
    </row>
    <row r="28" spans="1:25" x14ac:dyDescent="0.2">
      <c r="A28" s="10" t="s">
        <v>5</v>
      </c>
      <c r="B28" s="6"/>
      <c r="C28" s="7"/>
      <c r="D28" s="29">
        <v>1643.84</v>
      </c>
      <c r="E28" s="29"/>
      <c r="F28" s="29">
        <f t="shared" si="16"/>
        <v>1643.84</v>
      </c>
      <c r="G28" s="29">
        <v>0</v>
      </c>
      <c r="H28" s="29"/>
      <c r="I28" s="29">
        <f t="shared" si="17"/>
        <v>0</v>
      </c>
      <c r="J28" s="29">
        <v>0</v>
      </c>
      <c r="K28" s="29">
        <v>921.00000000000011</v>
      </c>
      <c r="L28" s="29">
        <f t="shared" si="18"/>
        <v>921.00000000000011</v>
      </c>
      <c r="M28" s="29">
        <v>1796.6499999999999</v>
      </c>
      <c r="N28" s="29">
        <v>0</v>
      </c>
      <c r="O28" s="29">
        <v>0</v>
      </c>
      <c r="P28" s="29">
        <f>SUM(M28:O28)</f>
        <v>1796.6499999999999</v>
      </c>
      <c r="Q28" s="29">
        <f>F28+I28+L28+P28</f>
        <v>4361.49</v>
      </c>
      <c r="T28" s="27">
        <f>F28</f>
        <v>1643.84</v>
      </c>
      <c r="U28" s="27">
        <f>I28</f>
        <v>0</v>
      </c>
      <c r="V28" s="27">
        <f>L28</f>
        <v>921.00000000000011</v>
      </c>
      <c r="W28" s="27">
        <f t="shared" si="0"/>
        <v>1796.6499999999999</v>
      </c>
      <c r="Y28" s="27">
        <f>SUM(T28:X28)</f>
        <v>4361.49</v>
      </c>
    </row>
    <row r="29" spans="1:25" x14ac:dyDescent="0.2">
      <c r="A29" s="8"/>
      <c r="B29" s="9"/>
      <c r="C29" s="7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</row>
    <row r="30" spans="1:25" x14ac:dyDescent="0.2">
      <c r="A30" s="10" t="s">
        <v>8</v>
      </c>
      <c r="B30" s="6"/>
      <c r="C30" s="7"/>
      <c r="D30" s="29">
        <v>411.76</v>
      </c>
      <c r="E30" s="29"/>
      <c r="F30" s="29">
        <f>F31+F32</f>
        <v>411.76</v>
      </c>
      <c r="G30" s="29">
        <v>10.5</v>
      </c>
      <c r="H30" s="29"/>
      <c r="I30" s="29">
        <f>I31+I32</f>
        <v>10.5</v>
      </c>
      <c r="J30" s="29">
        <v>16.8</v>
      </c>
      <c r="K30" s="29">
        <v>177.4</v>
      </c>
      <c r="L30" s="29">
        <f>L31+L32</f>
        <v>194.2</v>
      </c>
      <c r="M30" s="29">
        <v>896.06999999999994</v>
      </c>
      <c r="N30" s="29">
        <v>45.44</v>
      </c>
      <c r="O30" s="29">
        <v>23</v>
      </c>
      <c r="P30" s="29">
        <f>P31+P32</f>
        <v>964.50999999999988</v>
      </c>
      <c r="Q30" s="29">
        <f>+Q31+Q32</f>
        <v>1580.9699999999998</v>
      </c>
      <c r="T30" s="27">
        <f>F30</f>
        <v>411.76</v>
      </c>
      <c r="U30" s="27">
        <f>I30</f>
        <v>10.5</v>
      </c>
      <c r="V30" s="27">
        <f>L30</f>
        <v>194.2</v>
      </c>
      <c r="W30" s="27">
        <f t="shared" si="0"/>
        <v>964.50999999999988</v>
      </c>
      <c r="Y30" s="27">
        <f>+Y31+Y32</f>
        <v>1580.9699999999998</v>
      </c>
    </row>
    <row r="31" spans="1:25" x14ac:dyDescent="0.2">
      <c r="A31" s="10" t="s">
        <v>4</v>
      </c>
      <c r="B31" s="6"/>
      <c r="C31" s="7"/>
      <c r="D31" s="29">
        <v>139.14000000000001</v>
      </c>
      <c r="E31" s="29"/>
      <c r="F31" s="29">
        <f t="shared" ref="F31:F32" si="19">SUM(D31:E31)</f>
        <v>139.14000000000001</v>
      </c>
      <c r="G31" s="29">
        <v>10.5</v>
      </c>
      <c r="H31" s="29"/>
      <c r="I31" s="29">
        <f t="shared" ref="I31:I32" si="20">SUM(G31:H31)</f>
        <v>10.5</v>
      </c>
      <c r="J31" s="29">
        <v>16.8</v>
      </c>
      <c r="K31" s="29">
        <v>38.400000000000006</v>
      </c>
      <c r="L31" s="29">
        <f t="shared" ref="L31:L32" si="21">SUM(J31:K31)</f>
        <v>55.2</v>
      </c>
      <c r="M31" s="29">
        <v>566.9799999999999</v>
      </c>
      <c r="N31" s="29">
        <v>45.44</v>
      </c>
      <c r="O31" s="29">
        <v>23</v>
      </c>
      <c r="P31" s="29">
        <f>SUM(M31:O31)</f>
        <v>635.41999999999985</v>
      </c>
      <c r="Q31" s="29">
        <f>F31+I31+L31+P31</f>
        <v>840.25999999999988</v>
      </c>
      <c r="T31" s="27">
        <f>F31</f>
        <v>139.14000000000001</v>
      </c>
      <c r="U31" s="27">
        <f>I31</f>
        <v>10.5</v>
      </c>
      <c r="V31" s="27">
        <f>L31</f>
        <v>55.2</v>
      </c>
      <c r="W31" s="27">
        <f t="shared" si="0"/>
        <v>635.41999999999985</v>
      </c>
      <c r="Y31" s="27">
        <f>SUM(T31:X31)</f>
        <v>840.25999999999988</v>
      </c>
    </row>
    <row r="32" spans="1:25" x14ac:dyDescent="0.2">
      <c r="A32" s="10" t="s">
        <v>5</v>
      </c>
      <c r="B32" s="6"/>
      <c r="C32" s="7"/>
      <c r="D32" s="29">
        <v>272.62</v>
      </c>
      <c r="E32" s="29"/>
      <c r="F32" s="29">
        <f t="shared" si="19"/>
        <v>272.62</v>
      </c>
      <c r="G32" s="29">
        <v>0</v>
      </c>
      <c r="H32" s="29"/>
      <c r="I32" s="29">
        <f t="shared" si="20"/>
        <v>0</v>
      </c>
      <c r="J32" s="29">
        <v>0</v>
      </c>
      <c r="K32" s="29">
        <v>139</v>
      </c>
      <c r="L32" s="29">
        <f t="shared" si="21"/>
        <v>139</v>
      </c>
      <c r="M32" s="29">
        <v>329.09000000000003</v>
      </c>
      <c r="N32" s="29">
        <v>0</v>
      </c>
      <c r="O32" s="29">
        <v>0</v>
      </c>
      <c r="P32" s="29">
        <f>SUM(M32:O32)</f>
        <v>329.09000000000003</v>
      </c>
      <c r="Q32" s="29">
        <f>F32+I32+L32+P32</f>
        <v>740.71</v>
      </c>
      <c r="T32" s="27">
        <f>F32</f>
        <v>272.62</v>
      </c>
      <c r="U32" s="27">
        <f>I32</f>
        <v>0</v>
      </c>
      <c r="V32" s="27">
        <f>L32</f>
        <v>139</v>
      </c>
      <c r="W32" s="27">
        <f t="shared" si="0"/>
        <v>329.09000000000003</v>
      </c>
      <c r="Y32" s="27">
        <f>SUM(T32:X32)</f>
        <v>740.71</v>
      </c>
    </row>
    <row r="33" spans="1:25" x14ac:dyDescent="0.2">
      <c r="A33" s="8"/>
      <c r="B33" s="9"/>
      <c r="C33" s="7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</row>
    <row r="34" spans="1:25" x14ac:dyDescent="0.2">
      <c r="A34" s="10" t="s">
        <v>9</v>
      </c>
      <c r="B34" s="6"/>
      <c r="C34" s="7"/>
      <c r="D34" s="29">
        <v>121.33500000000001</v>
      </c>
      <c r="E34" s="29"/>
      <c r="F34" s="29">
        <f>F35+F36</f>
        <v>121.33500000000001</v>
      </c>
      <c r="G34" s="29">
        <v>1.1499999999999999</v>
      </c>
      <c r="H34" s="29"/>
      <c r="I34" s="29">
        <f>I35+I36</f>
        <v>1.1499999999999999</v>
      </c>
      <c r="J34" s="29">
        <v>3.7</v>
      </c>
      <c r="K34" s="29">
        <v>49.462499999999991</v>
      </c>
      <c r="L34" s="29">
        <f>L35+L36</f>
        <v>53.162499999999994</v>
      </c>
      <c r="M34" s="29">
        <v>220.92250000000001</v>
      </c>
      <c r="N34" s="29">
        <v>8.25</v>
      </c>
      <c r="O34" s="29">
        <v>5.1950000000000003</v>
      </c>
      <c r="P34" s="29">
        <f>P35+P36</f>
        <v>234.36750000000001</v>
      </c>
      <c r="Q34" s="29">
        <f>+Q35+Q36</f>
        <v>410.01499999999999</v>
      </c>
      <c r="T34" s="27">
        <f>F34</f>
        <v>121.33500000000001</v>
      </c>
      <c r="U34" s="27">
        <f>I34</f>
        <v>1.1499999999999999</v>
      </c>
      <c r="V34" s="27">
        <f>L34</f>
        <v>53.162499999999994</v>
      </c>
      <c r="W34" s="27">
        <f t="shared" si="0"/>
        <v>234.36750000000001</v>
      </c>
      <c r="Y34" s="27">
        <f t="shared" ref="Y34" si="22">+Y35+Y36</f>
        <v>410.01499999999999</v>
      </c>
    </row>
    <row r="35" spans="1:25" x14ac:dyDescent="0.2">
      <c r="A35" s="10" t="s">
        <v>4</v>
      </c>
      <c r="B35" s="6"/>
      <c r="C35" s="7"/>
      <c r="D35" s="29">
        <v>29.259999999999998</v>
      </c>
      <c r="E35" s="29"/>
      <c r="F35" s="29">
        <f t="shared" ref="F35:F36" si="23">SUM(D35:E35)</f>
        <v>29.259999999999998</v>
      </c>
      <c r="G35" s="29">
        <v>1.1499999999999999</v>
      </c>
      <c r="H35" s="29"/>
      <c r="I35" s="29">
        <f t="shared" ref="I35:I36" si="24">SUM(G35:H35)</f>
        <v>1.1499999999999999</v>
      </c>
      <c r="J35" s="29">
        <v>3.7</v>
      </c>
      <c r="K35" s="29">
        <v>4.8999999999999995</v>
      </c>
      <c r="L35" s="29">
        <f t="shared" ref="L35:L36" si="25">SUM(J35:K35)</f>
        <v>8.6</v>
      </c>
      <c r="M35" s="29">
        <v>142.17250000000001</v>
      </c>
      <c r="N35" s="29">
        <v>8.25</v>
      </c>
      <c r="O35" s="29">
        <v>5.1950000000000003</v>
      </c>
      <c r="P35" s="29">
        <f>SUM(M35:O35)</f>
        <v>155.61750000000001</v>
      </c>
      <c r="Q35" s="29">
        <f>F35+I35+L35+P35</f>
        <v>194.6275</v>
      </c>
      <c r="T35" s="27">
        <f>F35</f>
        <v>29.259999999999998</v>
      </c>
      <c r="U35" s="27">
        <f>I35</f>
        <v>1.1499999999999999</v>
      </c>
      <c r="V35" s="27">
        <f>L35</f>
        <v>8.6</v>
      </c>
      <c r="W35" s="27">
        <f t="shared" si="0"/>
        <v>155.61750000000001</v>
      </c>
      <c r="Y35" s="27">
        <f>SUM(T35:X35)</f>
        <v>194.6275</v>
      </c>
    </row>
    <row r="36" spans="1:25" x14ac:dyDescent="0.2">
      <c r="A36" s="10" t="s">
        <v>5</v>
      </c>
      <c r="B36" s="6"/>
      <c r="C36" s="7"/>
      <c r="D36" s="29">
        <v>92.075000000000003</v>
      </c>
      <c r="E36" s="29"/>
      <c r="F36" s="29">
        <f t="shared" si="23"/>
        <v>92.075000000000003</v>
      </c>
      <c r="G36" s="29">
        <v>0</v>
      </c>
      <c r="H36" s="29"/>
      <c r="I36" s="29">
        <f t="shared" si="24"/>
        <v>0</v>
      </c>
      <c r="J36" s="29">
        <v>0</v>
      </c>
      <c r="K36" s="29">
        <v>44.562499999999993</v>
      </c>
      <c r="L36" s="29">
        <f t="shared" si="25"/>
        <v>44.562499999999993</v>
      </c>
      <c r="M36" s="29">
        <v>78.75</v>
      </c>
      <c r="N36" s="29">
        <v>0</v>
      </c>
      <c r="O36" s="29">
        <v>0</v>
      </c>
      <c r="P36" s="29">
        <f>SUM(M36:O36)</f>
        <v>78.75</v>
      </c>
      <c r="Q36" s="29">
        <f>F36+I36+L36+P36</f>
        <v>215.38749999999999</v>
      </c>
      <c r="T36" s="27">
        <f>F36</f>
        <v>92.075000000000003</v>
      </c>
      <c r="U36" s="27">
        <f>I36</f>
        <v>0</v>
      </c>
      <c r="V36" s="27">
        <f>L36</f>
        <v>44.562499999999993</v>
      </c>
      <c r="W36" s="27">
        <f t="shared" si="0"/>
        <v>78.75</v>
      </c>
      <c r="Y36" s="27">
        <f>SUM(T36:X36)</f>
        <v>215.38749999999999</v>
      </c>
    </row>
    <row r="37" spans="1:25" x14ac:dyDescent="0.2">
      <c r="A37" s="8"/>
      <c r="B37" s="9"/>
      <c r="C37" s="7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</row>
    <row r="38" spans="1:25" x14ac:dyDescent="0.2">
      <c r="A38" s="10" t="s">
        <v>10</v>
      </c>
      <c r="B38" s="6"/>
      <c r="C38" s="7"/>
      <c r="D38" s="29">
        <v>0</v>
      </c>
      <c r="E38" s="29"/>
      <c r="F38" s="29">
        <f>F39+F40</f>
        <v>0</v>
      </c>
      <c r="G38" s="29">
        <v>0</v>
      </c>
      <c r="H38" s="29"/>
      <c r="I38" s="29">
        <f>I39+I40</f>
        <v>0</v>
      </c>
      <c r="J38" s="29">
        <v>0</v>
      </c>
      <c r="K38" s="29">
        <v>0</v>
      </c>
      <c r="L38" s="29">
        <f>L39+L40</f>
        <v>0</v>
      </c>
      <c r="M38" s="29">
        <v>0</v>
      </c>
      <c r="N38" s="29">
        <v>0</v>
      </c>
      <c r="O38" s="29">
        <v>0</v>
      </c>
      <c r="P38" s="29">
        <f>P39+P40</f>
        <v>0</v>
      </c>
      <c r="Q38" s="29">
        <f>+Q39+Q40</f>
        <v>0</v>
      </c>
      <c r="T38" s="27">
        <f t="shared" ref="T38:T44" si="26">F38</f>
        <v>0</v>
      </c>
      <c r="U38" s="27">
        <f t="shared" ref="U38:U44" si="27">I38</f>
        <v>0</v>
      </c>
      <c r="V38" s="27">
        <f t="shared" ref="V38:V44" si="28">L38</f>
        <v>0</v>
      </c>
      <c r="W38" s="27">
        <f t="shared" ref="W38:W98" si="29">P38</f>
        <v>0</v>
      </c>
      <c r="Y38" s="27">
        <f t="shared" ref="Y38" si="30">+Y39+Y40</f>
        <v>0</v>
      </c>
    </row>
    <row r="39" spans="1:25" x14ac:dyDescent="0.2">
      <c r="A39" s="10" t="s">
        <v>4</v>
      </c>
      <c r="B39" s="6"/>
      <c r="C39" s="7"/>
      <c r="D39" s="29">
        <v>0</v>
      </c>
      <c r="E39" s="29"/>
      <c r="F39" s="29">
        <f t="shared" ref="F39:F40" si="31">SUM(D39:E39)</f>
        <v>0</v>
      </c>
      <c r="G39" s="29">
        <v>0</v>
      </c>
      <c r="H39" s="29"/>
      <c r="I39" s="29">
        <f t="shared" ref="I39:I40" si="32">SUM(G39:H39)</f>
        <v>0</v>
      </c>
      <c r="J39" s="29">
        <v>0</v>
      </c>
      <c r="K39" s="29">
        <v>0</v>
      </c>
      <c r="L39" s="29">
        <f t="shared" ref="L39:L40" si="33">SUM(J39:K39)</f>
        <v>0</v>
      </c>
      <c r="M39" s="29">
        <v>0</v>
      </c>
      <c r="N39" s="29">
        <v>0</v>
      </c>
      <c r="O39" s="29">
        <v>0</v>
      </c>
      <c r="P39" s="29">
        <f>SUM(M39:O39)</f>
        <v>0</v>
      </c>
      <c r="Q39" s="29">
        <f>F39+I39+L39+P39</f>
        <v>0</v>
      </c>
      <c r="T39" s="27">
        <f t="shared" si="26"/>
        <v>0</v>
      </c>
      <c r="U39" s="27">
        <f t="shared" si="27"/>
        <v>0</v>
      </c>
      <c r="V39" s="27">
        <f t="shared" si="28"/>
        <v>0</v>
      </c>
      <c r="W39" s="27">
        <f t="shared" si="29"/>
        <v>0</v>
      </c>
      <c r="Y39" s="27">
        <f>SUM(T39:X39)</f>
        <v>0</v>
      </c>
    </row>
    <row r="40" spans="1:25" x14ac:dyDescent="0.2">
      <c r="A40" s="10" t="s">
        <v>5</v>
      </c>
      <c r="B40" s="6"/>
      <c r="C40" s="7"/>
      <c r="D40" s="29">
        <v>0</v>
      </c>
      <c r="E40" s="29"/>
      <c r="F40" s="29">
        <f t="shared" si="31"/>
        <v>0</v>
      </c>
      <c r="G40" s="29">
        <v>0</v>
      </c>
      <c r="H40" s="29"/>
      <c r="I40" s="29">
        <f t="shared" si="32"/>
        <v>0</v>
      </c>
      <c r="J40" s="29">
        <v>0</v>
      </c>
      <c r="K40" s="29">
        <v>0</v>
      </c>
      <c r="L40" s="29">
        <f t="shared" si="33"/>
        <v>0</v>
      </c>
      <c r="M40" s="29">
        <v>0</v>
      </c>
      <c r="N40" s="29">
        <v>0</v>
      </c>
      <c r="O40" s="29">
        <v>0</v>
      </c>
      <c r="P40" s="29">
        <f>SUM(M40:O40)</f>
        <v>0</v>
      </c>
      <c r="Q40" s="29">
        <f>F40+I40+L40+P40</f>
        <v>0</v>
      </c>
      <c r="T40" s="27">
        <f t="shared" si="26"/>
        <v>0</v>
      </c>
      <c r="U40" s="27">
        <f t="shared" si="27"/>
        <v>0</v>
      </c>
      <c r="V40" s="27">
        <f t="shared" si="28"/>
        <v>0</v>
      </c>
      <c r="W40" s="27">
        <f t="shared" si="29"/>
        <v>0</v>
      </c>
      <c r="Y40" s="27">
        <f>SUM(T40:X40)</f>
        <v>0</v>
      </c>
    </row>
    <row r="41" spans="1:25" x14ac:dyDescent="0.2">
      <c r="A41" s="8"/>
      <c r="B41" s="9"/>
      <c r="C41" s="7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T41" s="27">
        <f t="shared" si="26"/>
        <v>0</v>
      </c>
      <c r="U41" s="27">
        <f t="shared" si="27"/>
        <v>0</v>
      </c>
      <c r="V41" s="27">
        <f t="shared" si="28"/>
        <v>0</v>
      </c>
      <c r="W41" s="27">
        <f t="shared" si="29"/>
        <v>0</v>
      </c>
    </row>
    <row r="42" spans="1:25" x14ac:dyDescent="0.2">
      <c r="A42" s="10" t="s">
        <v>11</v>
      </c>
      <c r="B42" s="6"/>
      <c r="C42" s="7"/>
      <c r="D42" s="29">
        <v>0</v>
      </c>
      <c r="E42" s="29"/>
      <c r="F42" s="29">
        <f>F43+F44</f>
        <v>0</v>
      </c>
      <c r="G42" s="29">
        <v>0</v>
      </c>
      <c r="H42" s="29"/>
      <c r="I42" s="29">
        <f>I43+I44</f>
        <v>0</v>
      </c>
      <c r="J42" s="29">
        <v>0</v>
      </c>
      <c r="K42" s="29">
        <v>0</v>
      </c>
      <c r="L42" s="29">
        <f>L43+L44</f>
        <v>0</v>
      </c>
      <c r="M42" s="29">
        <v>0</v>
      </c>
      <c r="N42" s="29">
        <v>0</v>
      </c>
      <c r="O42" s="29">
        <v>0</v>
      </c>
      <c r="P42" s="29">
        <f>P43+P44</f>
        <v>0</v>
      </c>
      <c r="Q42" s="29">
        <f>+Q43+Q44</f>
        <v>0</v>
      </c>
      <c r="T42" s="27">
        <f t="shared" si="26"/>
        <v>0</v>
      </c>
      <c r="U42" s="27">
        <f t="shared" si="27"/>
        <v>0</v>
      </c>
      <c r="V42" s="27">
        <f t="shared" si="28"/>
        <v>0</v>
      </c>
      <c r="W42" s="27">
        <f t="shared" si="29"/>
        <v>0</v>
      </c>
      <c r="Y42" s="27">
        <f>+Y43+Y44</f>
        <v>0</v>
      </c>
    </row>
    <row r="43" spans="1:25" x14ac:dyDescent="0.2">
      <c r="A43" s="10" t="s">
        <v>4</v>
      </c>
      <c r="B43" s="6"/>
      <c r="C43" s="7"/>
      <c r="D43" s="29">
        <v>0</v>
      </c>
      <c r="E43" s="29"/>
      <c r="F43" s="29">
        <f t="shared" ref="F43:F44" si="34">SUM(D43:E43)</f>
        <v>0</v>
      </c>
      <c r="G43" s="29">
        <v>0</v>
      </c>
      <c r="H43" s="29"/>
      <c r="I43" s="29">
        <f t="shared" ref="I43:I44" si="35">SUM(G43:H43)</f>
        <v>0</v>
      </c>
      <c r="J43" s="29">
        <v>0</v>
      </c>
      <c r="K43" s="29">
        <v>0</v>
      </c>
      <c r="L43" s="29">
        <f t="shared" ref="L43:L44" si="36">SUM(J43:K43)</f>
        <v>0</v>
      </c>
      <c r="M43" s="29">
        <v>0</v>
      </c>
      <c r="N43" s="29">
        <v>0</v>
      </c>
      <c r="O43" s="29">
        <v>0</v>
      </c>
      <c r="P43" s="29">
        <f>SUM(M43:O43)</f>
        <v>0</v>
      </c>
      <c r="Q43" s="29">
        <f>F43+I43+L43+P43</f>
        <v>0</v>
      </c>
      <c r="T43" s="27">
        <f t="shared" si="26"/>
        <v>0</v>
      </c>
      <c r="U43" s="27">
        <f t="shared" si="27"/>
        <v>0</v>
      </c>
      <c r="V43" s="27">
        <f t="shared" si="28"/>
        <v>0</v>
      </c>
      <c r="W43" s="27">
        <f t="shared" si="29"/>
        <v>0</v>
      </c>
      <c r="Y43" s="27">
        <f>SUM(T43:X43)</f>
        <v>0</v>
      </c>
    </row>
    <row r="44" spans="1:25" x14ac:dyDescent="0.2">
      <c r="A44" s="10" t="s">
        <v>5</v>
      </c>
      <c r="B44" s="6"/>
      <c r="C44" s="7"/>
      <c r="D44" s="29">
        <v>0</v>
      </c>
      <c r="E44" s="29"/>
      <c r="F44" s="29">
        <f t="shared" si="34"/>
        <v>0</v>
      </c>
      <c r="G44" s="29">
        <v>0</v>
      </c>
      <c r="H44" s="29"/>
      <c r="I44" s="29">
        <f t="shared" si="35"/>
        <v>0</v>
      </c>
      <c r="J44" s="29">
        <v>0</v>
      </c>
      <c r="K44" s="29">
        <v>0</v>
      </c>
      <c r="L44" s="29">
        <f t="shared" si="36"/>
        <v>0</v>
      </c>
      <c r="M44" s="29">
        <v>0</v>
      </c>
      <c r="N44" s="29">
        <v>0</v>
      </c>
      <c r="O44" s="29">
        <v>0</v>
      </c>
      <c r="P44" s="29">
        <f>SUM(M44:O44)</f>
        <v>0</v>
      </c>
      <c r="Q44" s="29">
        <f>F44+I44+L44+P44</f>
        <v>0</v>
      </c>
      <c r="T44" s="27">
        <f t="shared" si="26"/>
        <v>0</v>
      </c>
      <c r="U44" s="27">
        <f t="shared" si="27"/>
        <v>0</v>
      </c>
      <c r="V44" s="27">
        <f t="shared" si="28"/>
        <v>0</v>
      </c>
      <c r="W44" s="27">
        <f t="shared" si="29"/>
        <v>0</v>
      </c>
      <c r="Y44" s="27">
        <f>SUM(T44:X44)</f>
        <v>0</v>
      </c>
    </row>
    <row r="45" spans="1:25" x14ac:dyDescent="0.2">
      <c r="A45" s="10"/>
      <c r="B45" s="6"/>
      <c r="C45" s="7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</row>
    <row r="46" spans="1:25" x14ac:dyDescent="0.2">
      <c r="A46" s="10" t="s">
        <v>12</v>
      </c>
      <c r="B46" s="6"/>
      <c r="C46" s="7"/>
      <c r="D46" s="29">
        <v>5127.1666666660458</v>
      </c>
      <c r="E46" s="29"/>
      <c r="F46" s="29">
        <f>F47+F48</f>
        <v>5127.1666666660458</v>
      </c>
      <c r="G46" s="29">
        <v>55.333333333255723</v>
      </c>
      <c r="H46" s="29"/>
      <c r="I46" s="29">
        <f>I47+I48</f>
        <v>55.333333333255723</v>
      </c>
      <c r="J46" s="29">
        <v>224</v>
      </c>
      <c r="K46" s="29">
        <v>783.13333333330229</v>
      </c>
      <c r="L46" s="29">
        <f>L47+L48</f>
        <v>1007.1333333333023</v>
      </c>
      <c r="M46" s="29">
        <v>1485.8333333334886</v>
      </c>
      <c r="N46" s="29">
        <v>8261.1333333333023</v>
      </c>
      <c r="O46" s="29">
        <v>902.91666666674428</v>
      </c>
      <c r="P46" s="29">
        <f>P47+P48</f>
        <v>10649.883333333535</v>
      </c>
      <c r="Q46" s="29">
        <f>+Q47+Q48</f>
        <v>16839.516666666139</v>
      </c>
      <c r="T46" s="27">
        <f>F46</f>
        <v>5127.1666666660458</v>
      </c>
      <c r="U46" s="27">
        <f>I46</f>
        <v>55.333333333255723</v>
      </c>
      <c r="V46" s="27">
        <f>L46</f>
        <v>1007.1333333333023</v>
      </c>
      <c r="W46" s="27">
        <f t="shared" si="29"/>
        <v>10649.883333333535</v>
      </c>
      <c r="Y46" s="27">
        <f t="shared" ref="Y46" si="37">+Y47+Y48</f>
        <v>16839.516666666139</v>
      </c>
    </row>
    <row r="47" spans="1:25" x14ac:dyDescent="0.2">
      <c r="A47" s="10" t="s">
        <v>4</v>
      </c>
      <c r="B47" s="6"/>
      <c r="C47" s="7"/>
      <c r="D47" s="29">
        <v>3521.216666666558</v>
      </c>
      <c r="E47" s="29"/>
      <c r="F47" s="29">
        <f t="shared" ref="F47:F48" si="38">SUM(D47:E47)</f>
        <v>3521.216666666558</v>
      </c>
      <c r="G47" s="29">
        <v>55.333333333255723</v>
      </c>
      <c r="H47" s="29"/>
      <c r="I47" s="29">
        <f t="shared" ref="I47:I48" si="39">SUM(G47:H47)</f>
        <v>55.333333333255723</v>
      </c>
      <c r="J47" s="29">
        <v>224</v>
      </c>
      <c r="K47" s="29">
        <v>394</v>
      </c>
      <c r="L47" s="29">
        <f t="shared" ref="L47:L48" si="40">SUM(J47:K47)</f>
        <v>618</v>
      </c>
      <c r="M47" s="29">
        <v>1167.6333333335351</v>
      </c>
      <c r="N47" s="29">
        <v>8261.1333333333023</v>
      </c>
      <c r="O47" s="29">
        <v>902.91666666674428</v>
      </c>
      <c r="P47" s="29">
        <f>SUM(M47:O47)</f>
        <v>10331.683333333582</v>
      </c>
      <c r="Q47" s="29">
        <f>F47+I47+L47+P47</f>
        <v>14526.233333333395</v>
      </c>
      <c r="T47" s="27">
        <f>F47</f>
        <v>3521.216666666558</v>
      </c>
      <c r="U47" s="27">
        <f>I47</f>
        <v>55.333333333255723</v>
      </c>
      <c r="V47" s="27">
        <f>L47</f>
        <v>618</v>
      </c>
      <c r="W47" s="27">
        <f t="shared" si="29"/>
        <v>10331.683333333582</v>
      </c>
      <c r="Y47" s="27">
        <f>SUM(T47:X47)</f>
        <v>14526.233333333395</v>
      </c>
    </row>
    <row r="48" spans="1:25" x14ac:dyDescent="0.2">
      <c r="A48" s="10" t="s">
        <v>5</v>
      </c>
      <c r="B48" s="6"/>
      <c r="C48" s="7"/>
      <c r="D48" s="29">
        <v>1605.9499999994878</v>
      </c>
      <c r="E48" s="29"/>
      <c r="F48" s="29">
        <f t="shared" si="38"/>
        <v>1605.9499999994878</v>
      </c>
      <c r="G48" s="29">
        <v>0</v>
      </c>
      <c r="H48" s="29"/>
      <c r="I48" s="29">
        <f t="shared" si="39"/>
        <v>0</v>
      </c>
      <c r="J48" s="29">
        <v>0</v>
      </c>
      <c r="K48" s="29">
        <v>389.13333333330229</v>
      </c>
      <c r="L48" s="29">
        <f t="shared" si="40"/>
        <v>389.13333333330229</v>
      </c>
      <c r="M48" s="29">
        <v>318.19999999995343</v>
      </c>
      <c r="N48" s="29">
        <v>0</v>
      </c>
      <c r="O48" s="29">
        <v>0</v>
      </c>
      <c r="P48" s="29">
        <f>SUM(M48:O48)</f>
        <v>318.19999999995343</v>
      </c>
      <c r="Q48" s="29">
        <f>F48+I48+L48+P48</f>
        <v>2313.2833333327435</v>
      </c>
      <c r="T48" s="27">
        <f>F48</f>
        <v>1605.9499999994878</v>
      </c>
      <c r="U48" s="27">
        <f>I48</f>
        <v>0</v>
      </c>
      <c r="V48" s="27">
        <f>L48</f>
        <v>389.13333333330229</v>
      </c>
      <c r="W48" s="27">
        <f t="shared" si="29"/>
        <v>318.19999999995343</v>
      </c>
      <c r="Y48" s="27">
        <f>SUM(T48:X48)</f>
        <v>2313.2833333327435</v>
      </c>
    </row>
    <row r="49" spans="1:25" x14ac:dyDescent="0.2">
      <c r="A49" s="8"/>
      <c r="B49" s="9"/>
      <c r="C49" s="7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</row>
    <row r="50" spans="1:25" x14ac:dyDescent="0.2">
      <c r="A50" s="10" t="s">
        <v>13</v>
      </c>
      <c r="B50" s="6"/>
      <c r="C50" s="7"/>
      <c r="D50" s="29">
        <v>5127.1666666660458</v>
      </c>
      <c r="E50" s="29"/>
      <c r="F50" s="29">
        <f>F51+F52</f>
        <v>5127.1666666660458</v>
      </c>
      <c r="G50" s="29">
        <v>55.333333333255723</v>
      </c>
      <c r="H50" s="29"/>
      <c r="I50" s="29">
        <f>I51+I52</f>
        <v>55.333333333255723</v>
      </c>
      <c r="J50" s="29">
        <v>224</v>
      </c>
      <c r="K50" s="29">
        <v>783.13333333330229</v>
      </c>
      <c r="L50" s="29">
        <f>L51+L52</f>
        <v>1007.1333333333023</v>
      </c>
      <c r="M50" s="29">
        <v>1485.8333333334886</v>
      </c>
      <c r="N50" s="29">
        <v>8261.1333333333023</v>
      </c>
      <c r="O50" s="29">
        <v>902.91666666674428</v>
      </c>
      <c r="P50" s="29">
        <f>P51+P52</f>
        <v>10649.883333333535</v>
      </c>
      <c r="Q50" s="29">
        <f>+Q51+Q52</f>
        <v>16839.516666666139</v>
      </c>
      <c r="T50" s="27">
        <f>F50</f>
        <v>5127.1666666660458</v>
      </c>
      <c r="U50" s="27">
        <f>I50</f>
        <v>55.333333333255723</v>
      </c>
      <c r="V50" s="27">
        <f>L50</f>
        <v>1007.1333333333023</v>
      </c>
      <c r="W50" s="27">
        <f t="shared" si="29"/>
        <v>10649.883333333535</v>
      </c>
      <c r="Y50" s="27">
        <f>+Y51+Y52</f>
        <v>16839.516666666139</v>
      </c>
    </row>
    <row r="51" spans="1:25" x14ac:dyDescent="0.2">
      <c r="A51" s="10" t="s">
        <v>4</v>
      </c>
      <c r="B51" s="6"/>
      <c r="C51" s="7"/>
      <c r="D51" s="29">
        <v>3521.216666666558</v>
      </c>
      <c r="E51" s="29"/>
      <c r="F51" s="29">
        <f t="shared" ref="F51:F52" si="41">SUM(D51:E51)</f>
        <v>3521.216666666558</v>
      </c>
      <c r="G51" s="29">
        <v>55.333333333255723</v>
      </c>
      <c r="H51" s="29"/>
      <c r="I51" s="29">
        <f t="shared" ref="I51:I52" si="42">SUM(G51:H51)</f>
        <v>55.333333333255723</v>
      </c>
      <c r="J51" s="29">
        <v>224</v>
      </c>
      <c r="K51" s="29">
        <v>394</v>
      </c>
      <c r="L51" s="29">
        <f t="shared" ref="L51:L52" si="43">SUM(J51:K51)</f>
        <v>618</v>
      </c>
      <c r="M51" s="29">
        <v>1167.6333333335351</v>
      </c>
      <c r="N51" s="29">
        <v>8261.1333333333023</v>
      </c>
      <c r="O51" s="29">
        <v>902.91666666674428</v>
      </c>
      <c r="P51" s="29">
        <f>SUM(M51:O51)</f>
        <v>10331.683333333582</v>
      </c>
      <c r="Q51" s="29">
        <f>F51+I51+L51+P51</f>
        <v>14526.233333333395</v>
      </c>
      <c r="T51" s="27">
        <f>F51</f>
        <v>3521.216666666558</v>
      </c>
      <c r="U51" s="27">
        <f>I51</f>
        <v>55.333333333255723</v>
      </c>
      <c r="V51" s="27">
        <f>L51</f>
        <v>618</v>
      </c>
      <c r="W51" s="27">
        <f t="shared" si="29"/>
        <v>10331.683333333582</v>
      </c>
      <c r="Y51" s="27">
        <f>SUM(T51:X51)</f>
        <v>14526.233333333395</v>
      </c>
    </row>
    <row r="52" spans="1:25" x14ac:dyDescent="0.2">
      <c r="A52" s="10" t="s">
        <v>5</v>
      </c>
      <c r="B52" s="6"/>
      <c r="C52" s="7"/>
      <c r="D52" s="29">
        <v>1605.9499999994878</v>
      </c>
      <c r="E52" s="29"/>
      <c r="F52" s="29">
        <f t="shared" si="41"/>
        <v>1605.9499999994878</v>
      </c>
      <c r="G52" s="29">
        <v>0</v>
      </c>
      <c r="H52" s="29"/>
      <c r="I52" s="29">
        <f t="shared" si="42"/>
        <v>0</v>
      </c>
      <c r="J52" s="29">
        <v>0</v>
      </c>
      <c r="K52" s="29">
        <v>389.13333333330229</v>
      </c>
      <c r="L52" s="29">
        <f t="shared" si="43"/>
        <v>389.13333333330229</v>
      </c>
      <c r="M52" s="29">
        <v>318.19999999995343</v>
      </c>
      <c r="N52" s="29">
        <v>0</v>
      </c>
      <c r="O52" s="29">
        <v>0</v>
      </c>
      <c r="P52" s="29">
        <f>SUM(M52:O52)</f>
        <v>318.19999999995343</v>
      </c>
      <c r="Q52" s="29">
        <f>F52+I52+L52+P52</f>
        <v>2313.2833333327435</v>
      </c>
      <c r="T52" s="27">
        <f>F52</f>
        <v>1605.9499999994878</v>
      </c>
      <c r="U52" s="27">
        <f>I52</f>
        <v>0</v>
      </c>
      <c r="V52" s="27">
        <f>L52</f>
        <v>389.13333333330229</v>
      </c>
      <c r="W52" s="27">
        <f t="shared" si="29"/>
        <v>318.19999999995343</v>
      </c>
      <c r="Y52" s="27">
        <f>SUM(T52:X52)</f>
        <v>2313.2833333327435</v>
      </c>
    </row>
    <row r="53" spans="1:25" x14ac:dyDescent="0.2">
      <c r="A53" s="8"/>
      <c r="B53" s="9"/>
      <c r="C53" s="7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</row>
    <row r="54" spans="1:25" x14ac:dyDescent="0.2">
      <c r="A54" s="10" t="s">
        <v>14</v>
      </c>
      <c r="B54" s="6"/>
      <c r="C54" s="7"/>
      <c r="D54" s="29">
        <v>5127.1666666660458</v>
      </c>
      <c r="E54" s="29"/>
      <c r="F54" s="29">
        <f>F55+F56</f>
        <v>5127.1666666660458</v>
      </c>
      <c r="G54" s="29">
        <v>55.333333333255723</v>
      </c>
      <c r="H54" s="29"/>
      <c r="I54" s="29">
        <f>I55+I56</f>
        <v>55.333333333255723</v>
      </c>
      <c r="J54" s="29">
        <v>224</v>
      </c>
      <c r="K54" s="29">
        <v>783.13333333330229</v>
      </c>
      <c r="L54" s="29">
        <f>L55+L56</f>
        <v>1007.1333333333023</v>
      </c>
      <c r="M54" s="29">
        <v>1485.8333333334886</v>
      </c>
      <c r="N54" s="29">
        <v>8261.1333333333023</v>
      </c>
      <c r="O54" s="29">
        <v>902.91666666674428</v>
      </c>
      <c r="P54" s="29">
        <f>P55+P56</f>
        <v>10649.883333333535</v>
      </c>
      <c r="Q54" s="29">
        <f>+Q55+Q56</f>
        <v>16839.516666666139</v>
      </c>
      <c r="T54" s="27">
        <f>F54</f>
        <v>5127.1666666660458</v>
      </c>
      <c r="U54" s="27">
        <f>I54</f>
        <v>55.333333333255723</v>
      </c>
      <c r="V54" s="27">
        <f>L54</f>
        <v>1007.1333333333023</v>
      </c>
      <c r="W54" s="27">
        <f t="shared" si="29"/>
        <v>10649.883333333535</v>
      </c>
      <c r="Y54" s="27">
        <f t="shared" ref="Y54" si="44">+Y55+Y56</f>
        <v>16839.516666666139</v>
      </c>
    </row>
    <row r="55" spans="1:25" x14ac:dyDescent="0.2">
      <c r="A55" s="10" t="s">
        <v>4</v>
      </c>
      <c r="B55" s="6"/>
      <c r="C55" s="7"/>
      <c r="D55" s="29">
        <v>3521.216666666558</v>
      </c>
      <c r="E55" s="29"/>
      <c r="F55" s="29">
        <f t="shared" ref="F55:F56" si="45">SUM(D55:E55)</f>
        <v>3521.216666666558</v>
      </c>
      <c r="G55" s="29">
        <v>55.333333333255723</v>
      </c>
      <c r="H55" s="29"/>
      <c r="I55" s="29">
        <f t="shared" ref="I55:I56" si="46">SUM(G55:H55)</f>
        <v>55.333333333255723</v>
      </c>
      <c r="J55" s="29">
        <v>224</v>
      </c>
      <c r="K55" s="29">
        <v>394</v>
      </c>
      <c r="L55" s="29">
        <f t="shared" ref="L55:L56" si="47">SUM(J55:K55)</f>
        <v>618</v>
      </c>
      <c r="M55" s="29">
        <v>1167.6333333335351</v>
      </c>
      <c r="N55" s="29">
        <v>8261.1333333333023</v>
      </c>
      <c r="O55" s="29">
        <v>902.91666666674428</v>
      </c>
      <c r="P55" s="29">
        <f>SUM(M55:O55)</f>
        <v>10331.683333333582</v>
      </c>
      <c r="Q55" s="29">
        <f>F55+I55+L55+P55</f>
        <v>14526.233333333395</v>
      </c>
      <c r="T55" s="27">
        <f>F55</f>
        <v>3521.216666666558</v>
      </c>
      <c r="U55" s="27">
        <f>I55</f>
        <v>55.333333333255723</v>
      </c>
      <c r="V55" s="27">
        <f>L55</f>
        <v>618</v>
      </c>
      <c r="W55" s="27">
        <f t="shared" si="29"/>
        <v>10331.683333333582</v>
      </c>
      <c r="Y55" s="27">
        <f>SUM(T55:X55)</f>
        <v>14526.233333333395</v>
      </c>
    </row>
    <row r="56" spans="1:25" x14ac:dyDescent="0.2">
      <c r="A56" s="10" t="s">
        <v>5</v>
      </c>
      <c r="B56" s="6"/>
      <c r="C56" s="7"/>
      <c r="D56" s="29">
        <v>1605.9499999994878</v>
      </c>
      <c r="E56" s="29"/>
      <c r="F56" s="29">
        <f t="shared" si="45"/>
        <v>1605.9499999994878</v>
      </c>
      <c r="G56" s="29">
        <v>0</v>
      </c>
      <c r="H56" s="29"/>
      <c r="I56" s="29">
        <f t="shared" si="46"/>
        <v>0</v>
      </c>
      <c r="J56" s="29">
        <v>0</v>
      </c>
      <c r="K56" s="29">
        <v>389.13333333330229</v>
      </c>
      <c r="L56" s="29">
        <f t="shared" si="47"/>
        <v>389.13333333330229</v>
      </c>
      <c r="M56" s="29">
        <v>318.19999999995343</v>
      </c>
      <c r="N56" s="29">
        <v>0</v>
      </c>
      <c r="O56" s="29">
        <v>0</v>
      </c>
      <c r="P56" s="29">
        <f>SUM(M56:O56)</f>
        <v>318.19999999995343</v>
      </c>
      <c r="Q56" s="29">
        <f>F56+I56+L56+P56</f>
        <v>2313.2833333327435</v>
      </c>
      <c r="T56" s="27">
        <f>F56</f>
        <v>1605.9499999994878</v>
      </c>
      <c r="U56" s="27">
        <f>I56</f>
        <v>0</v>
      </c>
      <c r="V56" s="27">
        <f>L56</f>
        <v>389.13333333330229</v>
      </c>
      <c r="W56" s="27">
        <f t="shared" si="29"/>
        <v>318.19999999995343</v>
      </c>
      <c r="Y56" s="27">
        <f>SUM(T56:X56)</f>
        <v>2313.2833333327435</v>
      </c>
    </row>
    <row r="57" spans="1:25" x14ac:dyDescent="0.2">
      <c r="A57" s="11"/>
      <c r="B57" s="12"/>
      <c r="C57" s="13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</row>
    <row r="58" spans="1:25" ht="15.75" x14ac:dyDescent="0.25">
      <c r="A58" s="14" t="s">
        <v>15</v>
      </c>
      <c r="B58" s="15"/>
      <c r="C58" s="16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</row>
    <row r="59" spans="1:25" x14ac:dyDescent="0.2">
      <c r="A59" s="8"/>
      <c r="B59" s="9"/>
      <c r="C59" s="7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</row>
    <row r="60" spans="1:25" ht="15.75" x14ac:dyDescent="0.25">
      <c r="A60" s="5" t="s">
        <v>16</v>
      </c>
      <c r="B60" s="17"/>
      <c r="C60" s="18"/>
      <c r="D60" s="29">
        <v>2520</v>
      </c>
      <c r="E60" s="29"/>
      <c r="F60" s="29">
        <f>+F62+F80</f>
        <v>2520</v>
      </c>
      <c r="G60" s="29">
        <v>0</v>
      </c>
      <c r="H60" s="29"/>
      <c r="I60" s="29">
        <f>+I62+I80</f>
        <v>0</v>
      </c>
      <c r="J60" s="29">
        <v>0</v>
      </c>
      <c r="K60" s="29">
        <v>26347.898000000001</v>
      </c>
      <c r="L60" s="29">
        <f>+L62+L80</f>
        <v>26347.898000000001</v>
      </c>
      <c r="M60" s="29">
        <v>181907.20800000001</v>
      </c>
      <c r="N60" s="29">
        <v>0</v>
      </c>
      <c r="O60" s="29">
        <v>0</v>
      </c>
      <c r="P60" s="29">
        <f>+P62+P80</f>
        <v>181907.20800000001</v>
      </c>
      <c r="Q60" s="29">
        <f t="shared" ref="Q60" si="48">+Q62+Q80</f>
        <v>210775.10600000003</v>
      </c>
      <c r="T60" s="27">
        <f>F60</f>
        <v>2520</v>
      </c>
      <c r="U60" s="27">
        <f>I60</f>
        <v>0</v>
      </c>
      <c r="V60" s="27">
        <f>L60</f>
        <v>26347.898000000001</v>
      </c>
      <c r="W60" s="27">
        <f t="shared" si="29"/>
        <v>181907.20800000001</v>
      </c>
      <c r="Y60" s="27">
        <f t="shared" ref="Y60" si="49">+Y62+Y80</f>
        <v>210775.10600000003</v>
      </c>
    </row>
    <row r="61" spans="1:25" x14ac:dyDescent="0.2">
      <c r="A61" s="8"/>
      <c r="B61" s="9"/>
      <c r="C61" s="7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</row>
    <row r="62" spans="1:25" ht="15.75" x14ac:dyDescent="0.25">
      <c r="A62" s="5" t="s">
        <v>17</v>
      </c>
      <c r="B62" s="17"/>
      <c r="C62" s="18"/>
      <c r="D62" s="29">
        <v>2520</v>
      </c>
      <c r="E62" s="29"/>
      <c r="F62" s="29">
        <f>+F64+F72</f>
        <v>2520</v>
      </c>
      <c r="G62" s="29">
        <v>0</v>
      </c>
      <c r="H62" s="29"/>
      <c r="I62" s="29">
        <f>+I64+I72</f>
        <v>0</v>
      </c>
      <c r="J62" s="29">
        <v>0</v>
      </c>
      <c r="K62" s="29">
        <v>1350</v>
      </c>
      <c r="L62" s="29">
        <f>+L64+L72</f>
        <v>1350</v>
      </c>
      <c r="M62" s="29">
        <v>99481.758000000016</v>
      </c>
      <c r="N62" s="29">
        <v>0</v>
      </c>
      <c r="O62" s="29">
        <v>0</v>
      </c>
      <c r="P62" s="29">
        <f>+P64+P72</f>
        <v>99481.758000000016</v>
      </c>
      <c r="Q62" s="29">
        <f t="shared" ref="Q62" si="50">+Q64+Q72</f>
        <v>103351.75800000002</v>
      </c>
      <c r="T62" s="27">
        <f>F62</f>
        <v>2520</v>
      </c>
      <c r="U62" s="27">
        <f>I62</f>
        <v>0</v>
      </c>
      <c r="V62" s="27">
        <f>L62</f>
        <v>1350</v>
      </c>
      <c r="W62" s="27">
        <f t="shared" si="29"/>
        <v>99481.758000000016</v>
      </c>
      <c r="Y62" s="27">
        <f t="shared" ref="Y62" si="51">+Y64+Y72</f>
        <v>103351.75800000002</v>
      </c>
    </row>
    <row r="63" spans="1:25" x14ac:dyDescent="0.2">
      <c r="A63" s="8"/>
      <c r="B63" s="9"/>
      <c r="C63" s="7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</row>
    <row r="64" spans="1:25" ht="15.75" x14ac:dyDescent="0.25">
      <c r="A64" s="5" t="s">
        <v>18</v>
      </c>
      <c r="B64" s="17"/>
      <c r="C64" s="18"/>
      <c r="D64" s="29">
        <v>0</v>
      </c>
      <c r="E64" s="29"/>
      <c r="F64" s="29">
        <f>SUM(F65:F70)</f>
        <v>0</v>
      </c>
      <c r="G64" s="29">
        <v>0</v>
      </c>
      <c r="H64" s="29"/>
      <c r="I64" s="29">
        <f>SUM(I65:I70)</f>
        <v>0</v>
      </c>
      <c r="J64" s="29">
        <v>0</v>
      </c>
      <c r="K64" s="29">
        <v>1350</v>
      </c>
      <c r="L64" s="29">
        <f>SUM(L65:L70)</f>
        <v>1350</v>
      </c>
      <c r="M64" s="29">
        <v>99481.758000000016</v>
      </c>
      <c r="N64" s="29">
        <v>0</v>
      </c>
      <c r="O64" s="29">
        <v>0</v>
      </c>
      <c r="P64" s="29">
        <f>SUM(P65:P70)</f>
        <v>99481.758000000016</v>
      </c>
      <c r="Q64" s="29">
        <f t="shared" ref="Q64" si="52">SUM(Q65:Q70)</f>
        <v>100831.75800000002</v>
      </c>
      <c r="T64" s="27">
        <f t="shared" ref="T64:T70" si="53">F64</f>
        <v>0</v>
      </c>
      <c r="U64" s="27">
        <f t="shared" ref="U64:U70" si="54">I64</f>
        <v>0</v>
      </c>
      <c r="V64" s="27">
        <f t="shared" ref="V64:V70" si="55">L64</f>
        <v>1350</v>
      </c>
      <c r="W64" s="27">
        <f t="shared" si="29"/>
        <v>99481.758000000016</v>
      </c>
      <c r="Y64" s="27">
        <f t="shared" ref="Y64" si="56">SUM(Y65:Y70)</f>
        <v>100831.75800000002</v>
      </c>
    </row>
    <row r="65" spans="1:25" x14ac:dyDescent="0.2">
      <c r="A65" s="10" t="s">
        <v>19</v>
      </c>
      <c r="B65" s="6"/>
      <c r="C65" s="7"/>
      <c r="D65" s="29">
        <v>0</v>
      </c>
      <c r="E65" s="29"/>
      <c r="F65" s="29">
        <f t="shared" ref="F65:F70" si="57">SUM(D65:E65)</f>
        <v>0</v>
      </c>
      <c r="G65" s="29">
        <v>0</v>
      </c>
      <c r="H65" s="29"/>
      <c r="I65" s="29">
        <f t="shared" ref="I65:I70" si="58">SUM(G65:H65)</f>
        <v>0</v>
      </c>
      <c r="J65" s="29">
        <v>0</v>
      </c>
      <c r="K65" s="29">
        <v>70</v>
      </c>
      <c r="L65" s="29">
        <f t="shared" ref="L65:L70" si="59">SUM(J65:K65)</f>
        <v>70</v>
      </c>
      <c r="M65" s="29">
        <v>0</v>
      </c>
      <c r="N65" s="29">
        <v>0</v>
      </c>
      <c r="O65" s="29">
        <v>0</v>
      </c>
      <c r="P65" s="29">
        <f t="shared" ref="P65:P70" si="60">SUM(M65:O65)</f>
        <v>0</v>
      </c>
      <c r="Q65" s="29">
        <f t="shared" ref="Q65:Q70" si="61">F65+I65+L65+P65</f>
        <v>70</v>
      </c>
      <c r="T65" s="27">
        <f t="shared" si="53"/>
        <v>0</v>
      </c>
      <c r="U65" s="27">
        <f t="shared" si="54"/>
        <v>0</v>
      </c>
      <c r="V65" s="27">
        <f t="shared" si="55"/>
        <v>70</v>
      </c>
      <c r="W65" s="27">
        <f t="shared" si="29"/>
        <v>0</v>
      </c>
      <c r="Y65" s="27">
        <f>SUM(T65:X65)</f>
        <v>70</v>
      </c>
    </row>
    <row r="66" spans="1:25" x14ac:dyDescent="0.2">
      <c r="A66" s="10" t="s">
        <v>20</v>
      </c>
      <c r="B66" s="6"/>
      <c r="C66" s="7"/>
      <c r="D66" s="29">
        <v>0</v>
      </c>
      <c r="E66" s="29"/>
      <c r="F66" s="29">
        <f t="shared" si="57"/>
        <v>0</v>
      </c>
      <c r="G66" s="29">
        <v>0</v>
      </c>
      <c r="H66" s="29"/>
      <c r="I66" s="29">
        <f t="shared" si="58"/>
        <v>0</v>
      </c>
      <c r="J66" s="29">
        <v>0</v>
      </c>
      <c r="K66" s="29">
        <v>0</v>
      </c>
      <c r="L66" s="29">
        <f t="shared" si="59"/>
        <v>0</v>
      </c>
      <c r="M66" s="29">
        <v>99481.758000000016</v>
      </c>
      <c r="N66" s="29">
        <v>0</v>
      </c>
      <c r="O66" s="29">
        <v>0</v>
      </c>
      <c r="P66" s="29">
        <f t="shared" si="60"/>
        <v>99481.758000000016</v>
      </c>
      <c r="Q66" s="29">
        <f t="shared" si="61"/>
        <v>99481.758000000016</v>
      </c>
      <c r="T66" s="27">
        <f t="shared" si="53"/>
        <v>0</v>
      </c>
      <c r="U66" s="27">
        <f t="shared" si="54"/>
        <v>0</v>
      </c>
      <c r="V66" s="27">
        <f t="shared" si="55"/>
        <v>0</v>
      </c>
      <c r="W66" s="27">
        <f t="shared" si="29"/>
        <v>99481.758000000016</v>
      </c>
      <c r="Y66" s="27">
        <f t="shared" ref="Y66:Y70" si="62">SUM(T66:X66)</f>
        <v>99481.758000000016</v>
      </c>
    </row>
    <row r="67" spans="1:25" x14ac:dyDescent="0.2">
      <c r="A67" s="10" t="s">
        <v>21</v>
      </c>
      <c r="B67" s="6"/>
      <c r="C67" s="7"/>
      <c r="D67" s="29">
        <v>0</v>
      </c>
      <c r="E67" s="29"/>
      <c r="F67" s="29">
        <f t="shared" si="57"/>
        <v>0</v>
      </c>
      <c r="G67" s="29">
        <v>0</v>
      </c>
      <c r="H67" s="29"/>
      <c r="I67" s="29">
        <f t="shared" si="58"/>
        <v>0</v>
      </c>
      <c r="J67" s="29">
        <v>0</v>
      </c>
      <c r="K67" s="29">
        <v>1280</v>
      </c>
      <c r="L67" s="29">
        <f t="shared" si="59"/>
        <v>1280</v>
      </c>
      <c r="M67" s="29">
        <v>0</v>
      </c>
      <c r="N67" s="29">
        <v>0</v>
      </c>
      <c r="O67" s="29">
        <v>0</v>
      </c>
      <c r="P67" s="29">
        <f t="shared" si="60"/>
        <v>0</v>
      </c>
      <c r="Q67" s="29">
        <f t="shared" si="61"/>
        <v>1280</v>
      </c>
      <c r="T67" s="27">
        <f t="shared" si="53"/>
        <v>0</v>
      </c>
      <c r="U67" s="27">
        <f t="shared" si="54"/>
        <v>0</v>
      </c>
      <c r="V67" s="27">
        <f t="shared" si="55"/>
        <v>1280</v>
      </c>
      <c r="W67" s="27">
        <f t="shared" si="29"/>
        <v>0</v>
      </c>
      <c r="Y67" s="27">
        <f t="shared" si="62"/>
        <v>1280</v>
      </c>
    </row>
    <row r="68" spans="1:25" x14ac:dyDescent="0.2">
      <c r="A68" s="10" t="s">
        <v>22</v>
      </c>
      <c r="B68" s="6"/>
      <c r="C68" s="7"/>
      <c r="D68" s="29">
        <v>0</v>
      </c>
      <c r="E68" s="29"/>
      <c r="F68" s="29">
        <f t="shared" si="57"/>
        <v>0</v>
      </c>
      <c r="G68" s="29">
        <v>0</v>
      </c>
      <c r="H68" s="29"/>
      <c r="I68" s="29">
        <f t="shared" si="58"/>
        <v>0</v>
      </c>
      <c r="J68" s="29">
        <v>0</v>
      </c>
      <c r="K68" s="29">
        <v>0</v>
      </c>
      <c r="L68" s="29">
        <f t="shared" si="59"/>
        <v>0</v>
      </c>
      <c r="M68" s="29">
        <v>0</v>
      </c>
      <c r="N68" s="29">
        <v>0</v>
      </c>
      <c r="O68" s="29">
        <v>0</v>
      </c>
      <c r="P68" s="29">
        <f t="shared" si="60"/>
        <v>0</v>
      </c>
      <c r="Q68" s="29">
        <f t="shared" si="61"/>
        <v>0</v>
      </c>
      <c r="T68" s="27">
        <f t="shared" si="53"/>
        <v>0</v>
      </c>
      <c r="U68" s="27">
        <f t="shared" si="54"/>
        <v>0</v>
      </c>
      <c r="V68" s="27">
        <f t="shared" si="55"/>
        <v>0</v>
      </c>
      <c r="W68" s="27">
        <f t="shared" si="29"/>
        <v>0</v>
      </c>
      <c r="Y68" s="27">
        <f t="shared" si="62"/>
        <v>0</v>
      </c>
    </row>
    <row r="69" spans="1:25" x14ac:dyDescent="0.2">
      <c r="A69" s="10" t="s">
        <v>23</v>
      </c>
      <c r="B69" s="6"/>
      <c r="C69" s="7"/>
      <c r="D69" s="29">
        <v>0</v>
      </c>
      <c r="E69" s="29"/>
      <c r="F69" s="29">
        <f t="shared" si="57"/>
        <v>0</v>
      </c>
      <c r="G69" s="29">
        <v>0</v>
      </c>
      <c r="H69" s="29"/>
      <c r="I69" s="29">
        <f t="shared" si="58"/>
        <v>0</v>
      </c>
      <c r="J69" s="29">
        <v>0</v>
      </c>
      <c r="K69" s="29">
        <v>0</v>
      </c>
      <c r="L69" s="29">
        <f t="shared" si="59"/>
        <v>0</v>
      </c>
      <c r="M69" s="29">
        <v>0</v>
      </c>
      <c r="N69" s="29">
        <v>0</v>
      </c>
      <c r="O69" s="29">
        <v>0</v>
      </c>
      <c r="P69" s="29">
        <f t="shared" si="60"/>
        <v>0</v>
      </c>
      <c r="Q69" s="29">
        <f t="shared" si="61"/>
        <v>0</v>
      </c>
      <c r="T69" s="27">
        <f t="shared" si="53"/>
        <v>0</v>
      </c>
      <c r="U69" s="27">
        <f t="shared" si="54"/>
        <v>0</v>
      </c>
      <c r="V69" s="27">
        <f t="shared" si="55"/>
        <v>0</v>
      </c>
      <c r="W69" s="27">
        <f t="shared" si="29"/>
        <v>0</v>
      </c>
      <c r="Y69" s="27">
        <f t="shared" si="62"/>
        <v>0</v>
      </c>
    </row>
    <row r="70" spans="1:25" x14ac:dyDescent="0.2">
      <c r="A70" s="10" t="s">
        <v>24</v>
      </c>
      <c r="B70" s="6"/>
      <c r="C70" s="7"/>
      <c r="D70" s="29">
        <v>0</v>
      </c>
      <c r="E70" s="29"/>
      <c r="F70" s="29">
        <f t="shared" si="57"/>
        <v>0</v>
      </c>
      <c r="G70" s="29">
        <v>0</v>
      </c>
      <c r="H70" s="29"/>
      <c r="I70" s="29">
        <f t="shared" si="58"/>
        <v>0</v>
      </c>
      <c r="J70" s="29">
        <v>0</v>
      </c>
      <c r="K70" s="29">
        <v>0</v>
      </c>
      <c r="L70" s="29">
        <f t="shared" si="59"/>
        <v>0</v>
      </c>
      <c r="M70" s="29">
        <v>0</v>
      </c>
      <c r="N70" s="29">
        <v>0</v>
      </c>
      <c r="O70" s="29">
        <v>0</v>
      </c>
      <c r="P70" s="29">
        <f t="shared" si="60"/>
        <v>0</v>
      </c>
      <c r="Q70" s="29">
        <f t="shared" si="61"/>
        <v>0</v>
      </c>
      <c r="T70" s="27">
        <f t="shared" si="53"/>
        <v>0</v>
      </c>
      <c r="U70" s="27">
        <f t="shared" si="54"/>
        <v>0</v>
      </c>
      <c r="V70" s="27">
        <f t="shared" si="55"/>
        <v>0</v>
      </c>
      <c r="W70" s="27">
        <f t="shared" si="29"/>
        <v>0</v>
      </c>
      <c r="Y70" s="27">
        <f t="shared" si="62"/>
        <v>0</v>
      </c>
    </row>
    <row r="71" spans="1:25" x14ac:dyDescent="0.2">
      <c r="A71" s="8"/>
      <c r="B71" s="9"/>
      <c r="C71" s="7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</row>
    <row r="72" spans="1:25" ht="15.75" x14ac:dyDescent="0.25">
      <c r="A72" s="5" t="s">
        <v>25</v>
      </c>
      <c r="B72" s="17"/>
      <c r="C72" s="18"/>
      <c r="D72" s="29">
        <v>2520</v>
      </c>
      <c r="E72" s="29"/>
      <c r="F72" s="29">
        <f>SUM(F73:F78)</f>
        <v>2520</v>
      </c>
      <c r="G72" s="29">
        <v>0</v>
      </c>
      <c r="H72" s="29"/>
      <c r="I72" s="29">
        <f>SUM(I73:I78)</f>
        <v>0</v>
      </c>
      <c r="J72" s="29">
        <v>0</v>
      </c>
      <c r="K72" s="29">
        <v>0</v>
      </c>
      <c r="L72" s="29">
        <f>SUM(L73:L78)</f>
        <v>0</v>
      </c>
      <c r="M72" s="29">
        <v>0</v>
      </c>
      <c r="N72" s="29">
        <v>0</v>
      </c>
      <c r="O72" s="29">
        <v>0</v>
      </c>
      <c r="P72" s="29">
        <f>SUM(P73:P78)</f>
        <v>0</v>
      </c>
      <c r="Q72" s="29">
        <f t="shared" ref="Q72" si="63">SUM(Q73:Q78)</f>
        <v>2520</v>
      </c>
      <c r="T72" s="27">
        <f t="shared" ref="T72:T78" si="64">F72</f>
        <v>2520</v>
      </c>
      <c r="U72" s="27">
        <f t="shared" ref="U72:U78" si="65">I72</f>
        <v>0</v>
      </c>
      <c r="V72" s="27">
        <f t="shared" ref="V72:V78" si="66">L72</f>
        <v>0</v>
      </c>
      <c r="W72" s="27">
        <f t="shared" si="29"/>
        <v>0</v>
      </c>
      <c r="Y72" s="27">
        <f t="shared" ref="Y72" si="67">SUM(Y73:Y78)</f>
        <v>2520</v>
      </c>
    </row>
    <row r="73" spans="1:25" x14ac:dyDescent="0.2">
      <c r="A73" s="10" t="s">
        <v>19</v>
      </c>
      <c r="B73" s="6"/>
      <c r="C73" s="7"/>
      <c r="D73" s="29">
        <v>2520</v>
      </c>
      <c r="E73" s="29"/>
      <c r="F73" s="29">
        <f t="shared" ref="F73:F78" si="68">SUM(D73:E73)</f>
        <v>2520</v>
      </c>
      <c r="G73" s="29">
        <v>0</v>
      </c>
      <c r="H73" s="29"/>
      <c r="I73" s="29">
        <f t="shared" ref="I73:I78" si="69">SUM(G73:H73)</f>
        <v>0</v>
      </c>
      <c r="J73" s="29">
        <v>0</v>
      </c>
      <c r="K73" s="29">
        <v>0</v>
      </c>
      <c r="L73" s="29">
        <f t="shared" ref="L73:L78" si="70">SUM(J73:K73)</f>
        <v>0</v>
      </c>
      <c r="M73" s="29">
        <v>0</v>
      </c>
      <c r="N73" s="29">
        <v>0</v>
      </c>
      <c r="O73" s="29">
        <v>0</v>
      </c>
      <c r="P73" s="29">
        <f t="shared" ref="P73:P78" si="71">SUM(M73:O73)</f>
        <v>0</v>
      </c>
      <c r="Q73" s="29">
        <f t="shared" ref="Q73:Q78" si="72">F73+I73+L73+P73</f>
        <v>2520</v>
      </c>
      <c r="T73" s="27">
        <f t="shared" si="64"/>
        <v>2520</v>
      </c>
      <c r="U73" s="27">
        <f t="shared" si="65"/>
        <v>0</v>
      </c>
      <c r="V73" s="27">
        <f t="shared" si="66"/>
        <v>0</v>
      </c>
      <c r="W73" s="27">
        <f t="shared" si="29"/>
        <v>0</v>
      </c>
      <c r="Y73" s="27">
        <f>SUM(T73:X73)</f>
        <v>2520</v>
      </c>
    </row>
    <row r="74" spans="1:25" x14ac:dyDescent="0.2">
      <c r="A74" s="10" t="s">
        <v>20</v>
      </c>
      <c r="B74" s="6"/>
      <c r="C74" s="7"/>
      <c r="D74" s="29">
        <v>0</v>
      </c>
      <c r="E74" s="29"/>
      <c r="F74" s="29">
        <f t="shared" si="68"/>
        <v>0</v>
      </c>
      <c r="G74" s="29">
        <v>0</v>
      </c>
      <c r="H74" s="29"/>
      <c r="I74" s="29">
        <f t="shared" si="69"/>
        <v>0</v>
      </c>
      <c r="J74" s="29">
        <v>0</v>
      </c>
      <c r="K74" s="29">
        <v>0</v>
      </c>
      <c r="L74" s="29">
        <f t="shared" si="70"/>
        <v>0</v>
      </c>
      <c r="M74" s="29">
        <v>0</v>
      </c>
      <c r="N74" s="29">
        <v>0</v>
      </c>
      <c r="O74" s="29">
        <v>0</v>
      </c>
      <c r="P74" s="29">
        <f t="shared" si="71"/>
        <v>0</v>
      </c>
      <c r="Q74" s="29">
        <f t="shared" si="72"/>
        <v>0</v>
      </c>
      <c r="T74" s="27">
        <f t="shared" si="64"/>
        <v>0</v>
      </c>
      <c r="U74" s="27">
        <f t="shared" si="65"/>
        <v>0</v>
      </c>
      <c r="V74" s="27">
        <f t="shared" si="66"/>
        <v>0</v>
      </c>
      <c r="W74" s="27">
        <f t="shared" si="29"/>
        <v>0</v>
      </c>
      <c r="Y74" s="27">
        <f t="shared" ref="Y74:Y78" si="73">SUM(T74:X74)</f>
        <v>0</v>
      </c>
    </row>
    <row r="75" spans="1:25" x14ac:dyDescent="0.2">
      <c r="A75" s="10" t="s">
        <v>21</v>
      </c>
      <c r="B75" s="6"/>
      <c r="C75" s="7"/>
      <c r="D75" s="29">
        <v>0</v>
      </c>
      <c r="E75" s="29"/>
      <c r="F75" s="29">
        <f t="shared" si="68"/>
        <v>0</v>
      </c>
      <c r="G75" s="29">
        <v>0</v>
      </c>
      <c r="H75" s="29"/>
      <c r="I75" s="29">
        <f t="shared" si="69"/>
        <v>0</v>
      </c>
      <c r="J75" s="29">
        <v>0</v>
      </c>
      <c r="K75" s="29">
        <v>0</v>
      </c>
      <c r="L75" s="29">
        <f t="shared" si="70"/>
        <v>0</v>
      </c>
      <c r="M75" s="29">
        <v>0</v>
      </c>
      <c r="N75" s="29">
        <v>0</v>
      </c>
      <c r="O75" s="29">
        <v>0</v>
      </c>
      <c r="P75" s="29">
        <f t="shared" si="71"/>
        <v>0</v>
      </c>
      <c r="Q75" s="29">
        <f t="shared" si="72"/>
        <v>0</v>
      </c>
      <c r="T75" s="27">
        <f t="shared" si="64"/>
        <v>0</v>
      </c>
      <c r="U75" s="27">
        <f t="shared" si="65"/>
        <v>0</v>
      </c>
      <c r="V75" s="27">
        <f t="shared" si="66"/>
        <v>0</v>
      </c>
      <c r="W75" s="27">
        <f t="shared" si="29"/>
        <v>0</v>
      </c>
      <c r="Y75" s="27">
        <f t="shared" si="73"/>
        <v>0</v>
      </c>
    </row>
    <row r="76" spans="1:25" x14ac:dyDescent="0.2">
      <c r="A76" s="10" t="s">
        <v>26</v>
      </c>
      <c r="B76" s="6"/>
      <c r="C76" s="7"/>
      <c r="D76" s="29">
        <v>0</v>
      </c>
      <c r="E76" s="29"/>
      <c r="F76" s="29">
        <f t="shared" si="68"/>
        <v>0</v>
      </c>
      <c r="G76" s="29">
        <v>0</v>
      </c>
      <c r="H76" s="29"/>
      <c r="I76" s="29">
        <f t="shared" si="69"/>
        <v>0</v>
      </c>
      <c r="J76" s="29">
        <v>0</v>
      </c>
      <c r="K76" s="29">
        <v>0</v>
      </c>
      <c r="L76" s="29">
        <f t="shared" si="70"/>
        <v>0</v>
      </c>
      <c r="M76" s="29">
        <v>0</v>
      </c>
      <c r="N76" s="29">
        <v>0</v>
      </c>
      <c r="O76" s="29">
        <v>0</v>
      </c>
      <c r="P76" s="29">
        <f t="shared" si="71"/>
        <v>0</v>
      </c>
      <c r="Q76" s="29">
        <f t="shared" si="72"/>
        <v>0</v>
      </c>
      <c r="T76" s="27">
        <f t="shared" si="64"/>
        <v>0</v>
      </c>
      <c r="U76" s="27">
        <f t="shared" si="65"/>
        <v>0</v>
      </c>
      <c r="V76" s="27">
        <f t="shared" si="66"/>
        <v>0</v>
      </c>
      <c r="W76" s="27">
        <f t="shared" si="29"/>
        <v>0</v>
      </c>
      <c r="Y76" s="27">
        <f t="shared" si="73"/>
        <v>0</v>
      </c>
    </row>
    <row r="77" spans="1:25" x14ac:dyDescent="0.2">
      <c r="A77" s="10" t="s">
        <v>23</v>
      </c>
      <c r="B77" s="6"/>
      <c r="C77" s="7"/>
      <c r="D77" s="29">
        <v>0</v>
      </c>
      <c r="E77" s="29"/>
      <c r="F77" s="29">
        <f t="shared" si="68"/>
        <v>0</v>
      </c>
      <c r="G77" s="29">
        <v>0</v>
      </c>
      <c r="H77" s="29"/>
      <c r="I77" s="29">
        <f t="shared" si="69"/>
        <v>0</v>
      </c>
      <c r="J77" s="29">
        <v>0</v>
      </c>
      <c r="K77" s="29">
        <v>0</v>
      </c>
      <c r="L77" s="29">
        <f t="shared" si="70"/>
        <v>0</v>
      </c>
      <c r="M77" s="29">
        <v>0</v>
      </c>
      <c r="N77" s="29">
        <v>0</v>
      </c>
      <c r="O77" s="29">
        <v>0</v>
      </c>
      <c r="P77" s="29">
        <f t="shared" si="71"/>
        <v>0</v>
      </c>
      <c r="Q77" s="29">
        <f t="shared" si="72"/>
        <v>0</v>
      </c>
      <c r="T77" s="27">
        <f t="shared" si="64"/>
        <v>0</v>
      </c>
      <c r="U77" s="27">
        <f t="shared" si="65"/>
        <v>0</v>
      </c>
      <c r="V77" s="27">
        <f t="shared" si="66"/>
        <v>0</v>
      </c>
      <c r="W77" s="27">
        <f t="shared" si="29"/>
        <v>0</v>
      </c>
      <c r="Y77" s="27">
        <f t="shared" si="73"/>
        <v>0</v>
      </c>
    </row>
    <row r="78" spans="1:25" x14ac:dyDescent="0.2">
      <c r="A78" s="10" t="s">
        <v>27</v>
      </c>
      <c r="B78" s="6"/>
      <c r="C78" s="7"/>
      <c r="D78" s="29">
        <v>0</v>
      </c>
      <c r="E78" s="29"/>
      <c r="F78" s="29">
        <f t="shared" si="68"/>
        <v>0</v>
      </c>
      <c r="G78" s="29">
        <v>0</v>
      </c>
      <c r="H78" s="29"/>
      <c r="I78" s="29">
        <f t="shared" si="69"/>
        <v>0</v>
      </c>
      <c r="J78" s="29">
        <v>0</v>
      </c>
      <c r="K78" s="29">
        <v>0</v>
      </c>
      <c r="L78" s="29">
        <f t="shared" si="70"/>
        <v>0</v>
      </c>
      <c r="M78" s="29">
        <v>0</v>
      </c>
      <c r="N78" s="29">
        <v>0</v>
      </c>
      <c r="O78" s="29">
        <v>0</v>
      </c>
      <c r="P78" s="29">
        <f t="shared" si="71"/>
        <v>0</v>
      </c>
      <c r="Q78" s="29">
        <f t="shared" si="72"/>
        <v>0</v>
      </c>
      <c r="T78" s="27">
        <f t="shared" si="64"/>
        <v>0</v>
      </c>
      <c r="U78" s="27">
        <f t="shared" si="65"/>
        <v>0</v>
      </c>
      <c r="V78" s="27">
        <f t="shared" si="66"/>
        <v>0</v>
      </c>
      <c r="W78" s="27">
        <f t="shared" si="29"/>
        <v>0</v>
      </c>
      <c r="Y78" s="27">
        <f t="shared" si="73"/>
        <v>0</v>
      </c>
    </row>
    <row r="79" spans="1:25" x14ac:dyDescent="0.2">
      <c r="A79" s="10"/>
      <c r="B79" s="6"/>
      <c r="C79" s="7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</row>
    <row r="80" spans="1:25" ht="15.75" x14ac:dyDescent="0.25">
      <c r="A80" s="19" t="s">
        <v>28</v>
      </c>
      <c r="B80" s="20"/>
      <c r="C80" s="21"/>
      <c r="D80" s="29">
        <v>0</v>
      </c>
      <c r="E80" s="29"/>
      <c r="F80" s="29">
        <f>+F82+F90</f>
        <v>0</v>
      </c>
      <c r="G80" s="29">
        <v>0</v>
      </c>
      <c r="H80" s="29"/>
      <c r="I80" s="29">
        <f>+I82+I90</f>
        <v>0</v>
      </c>
      <c r="J80" s="29">
        <v>0</v>
      </c>
      <c r="K80" s="29">
        <v>24997.898000000001</v>
      </c>
      <c r="L80" s="29">
        <f>+L82+L90</f>
        <v>24997.898000000001</v>
      </c>
      <c r="M80" s="29">
        <v>82425.45</v>
      </c>
      <c r="N80" s="29">
        <v>0</v>
      </c>
      <c r="O80" s="29">
        <v>0</v>
      </c>
      <c r="P80" s="29">
        <f>+P82+P90</f>
        <v>82425.45</v>
      </c>
      <c r="Q80" s="29">
        <f t="shared" ref="Q80" si="74">+Q82+Q90</f>
        <v>107423.348</v>
      </c>
      <c r="T80" s="27">
        <f>F80</f>
        <v>0</v>
      </c>
      <c r="U80" s="27">
        <f>I80</f>
        <v>0</v>
      </c>
      <c r="V80" s="27">
        <f>L80</f>
        <v>24997.898000000001</v>
      </c>
      <c r="W80" s="27">
        <f t="shared" si="29"/>
        <v>82425.45</v>
      </c>
      <c r="Y80" s="27">
        <f t="shared" ref="Y80" si="75">+Y82+Y90</f>
        <v>107423.348</v>
      </c>
    </row>
    <row r="81" spans="1:25" x14ac:dyDescent="0.2">
      <c r="A81" s="8"/>
      <c r="B81" s="9"/>
      <c r="C81" s="7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</row>
    <row r="82" spans="1:25" ht="15.75" x14ac:dyDescent="0.25">
      <c r="A82" s="19" t="s">
        <v>29</v>
      </c>
      <c r="B82" s="20"/>
      <c r="C82" s="21"/>
      <c r="D82" s="29">
        <v>0</v>
      </c>
      <c r="E82" s="29"/>
      <c r="F82" s="29">
        <f>SUM(F83:F88)</f>
        <v>0</v>
      </c>
      <c r="G82" s="29">
        <v>0</v>
      </c>
      <c r="H82" s="29"/>
      <c r="I82" s="29">
        <f>SUM(I83:I88)</f>
        <v>0</v>
      </c>
      <c r="J82" s="29">
        <v>0</v>
      </c>
      <c r="K82" s="29">
        <v>24997.898000000001</v>
      </c>
      <c r="L82" s="29">
        <f>SUM(L83:L88)</f>
        <v>24997.898000000001</v>
      </c>
      <c r="M82" s="29">
        <v>82425.45</v>
      </c>
      <c r="N82" s="29">
        <v>0</v>
      </c>
      <c r="O82" s="29">
        <v>0</v>
      </c>
      <c r="P82" s="29">
        <f>SUM(P83:P88)</f>
        <v>82425.45</v>
      </c>
      <c r="Q82" s="29">
        <f t="shared" ref="Q82" si="76">SUM(Q83:Q88)</f>
        <v>107423.348</v>
      </c>
      <c r="T82" s="27">
        <f t="shared" ref="T82:T88" si="77">F82</f>
        <v>0</v>
      </c>
      <c r="U82" s="27">
        <f t="shared" ref="U82:U88" si="78">I82</f>
        <v>0</v>
      </c>
      <c r="V82" s="27">
        <f t="shared" ref="V82:V88" si="79">L82</f>
        <v>24997.898000000001</v>
      </c>
      <c r="W82" s="27">
        <f t="shared" si="29"/>
        <v>82425.45</v>
      </c>
      <c r="Y82" s="27">
        <f t="shared" ref="Y82" si="80">SUM(Y83:Y88)</f>
        <v>107423.348</v>
      </c>
    </row>
    <row r="83" spans="1:25" x14ac:dyDescent="0.2">
      <c r="A83" s="10" t="s">
        <v>19</v>
      </c>
      <c r="B83" s="6"/>
      <c r="C83" s="7"/>
      <c r="D83" s="29">
        <v>0</v>
      </c>
      <c r="E83" s="29"/>
      <c r="F83" s="29">
        <f t="shared" ref="F83:F88" si="81">SUM(D83:E83)</f>
        <v>0</v>
      </c>
      <c r="G83" s="29">
        <v>0</v>
      </c>
      <c r="H83" s="29"/>
      <c r="I83" s="29">
        <f t="shared" ref="I83:I88" si="82">SUM(G83:H83)</f>
        <v>0</v>
      </c>
      <c r="J83" s="29">
        <v>0</v>
      </c>
      <c r="K83" s="29">
        <v>0</v>
      </c>
      <c r="L83" s="29">
        <f t="shared" ref="L83:L88" si="83">SUM(J83:K83)</f>
        <v>0</v>
      </c>
      <c r="M83" s="29">
        <v>0</v>
      </c>
      <c r="N83" s="29">
        <v>0</v>
      </c>
      <c r="O83" s="29">
        <v>0</v>
      </c>
      <c r="P83" s="29">
        <f t="shared" ref="P83:P88" si="84">SUM(M83:O83)</f>
        <v>0</v>
      </c>
      <c r="Q83" s="29">
        <f t="shared" ref="Q83:Q88" si="85">F83+I83+L83+P83</f>
        <v>0</v>
      </c>
      <c r="T83" s="27">
        <f t="shared" si="77"/>
        <v>0</v>
      </c>
      <c r="U83" s="27">
        <f t="shared" si="78"/>
        <v>0</v>
      </c>
      <c r="V83" s="27">
        <f t="shared" si="79"/>
        <v>0</v>
      </c>
      <c r="W83" s="27">
        <f t="shared" si="29"/>
        <v>0</v>
      </c>
      <c r="Y83" s="27">
        <f>SUM(T83:X83)</f>
        <v>0</v>
      </c>
    </row>
    <row r="84" spans="1:25" x14ac:dyDescent="0.2">
      <c r="A84" s="10" t="s">
        <v>20</v>
      </c>
      <c r="B84" s="6"/>
      <c r="C84" s="7"/>
      <c r="D84" s="29">
        <v>0</v>
      </c>
      <c r="E84" s="29"/>
      <c r="F84" s="29">
        <f t="shared" si="81"/>
        <v>0</v>
      </c>
      <c r="G84" s="29">
        <v>0</v>
      </c>
      <c r="H84" s="29"/>
      <c r="I84" s="29">
        <f t="shared" si="82"/>
        <v>0</v>
      </c>
      <c r="J84" s="29">
        <v>0</v>
      </c>
      <c r="K84" s="29">
        <v>24997.898000000001</v>
      </c>
      <c r="L84" s="29">
        <f t="shared" si="83"/>
        <v>24997.898000000001</v>
      </c>
      <c r="M84" s="29">
        <v>82425.45</v>
      </c>
      <c r="N84" s="29">
        <v>0</v>
      </c>
      <c r="O84" s="29">
        <v>0</v>
      </c>
      <c r="P84" s="29">
        <f t="shared" si="84"/>
        <v>82425.45</v>
      </c>
      <c r="Q84" s="29">
        <f t="shared" si="85"/>
        <v>107423.348</v>
      </c>
      <c r="T84" s="27">
        <f t="shared" si="77"/>
        <v>0</v>
      </c>
      <c r="U84" s="27">
        <f t="shared" si="78"/>
        <v>0</v>
      </c>
      <c r="V84" s="27">
        <f t="shared" si="79"/>
        <v>24997.898000000001</v>
      </c>
      <c r="W84" s="27">
        <f t="shared" si="29"/>
        <v>82425.45</v>
      </c>
      <c r="Y84" s="27">
        <f t="shared" ref="Y84:Y88" si="86">SUM(T84:X84)</f>
        <v>107423.348</v>
      </c>
    </row>
    <row r="85" spans="1:25" x14ac:dyDescent="0.2">
      <c r="A85" s="22" t="s">
        <v>21</v>
      </c>
      <c r="B85" s="23"/>
      <c r="C85" s="24"/>
      <c r="D85" s="29">
        <v>0</v>
      </c>
      <c r="E85" s="29"/>
      <c r="F85" s="29">
        <f t="shared" si="81"/>
        <v>0</v>
      </c>
      <c r="G85" s="29">
        <v>0</v>
      </c>
      <c r="H85" s="29"/>
      <c r="I85" s="29">
        <f t="shared" si="82"/>
        <v>0</v>
      </c>
      <c r="J85" s="29">
        <v>0</v>
      </c>
      <c r="K85" s="29">
        <v>0</v>
      </c>
      <c r="L85" s="29">
        <f t="shared" si="83"/>
        <v>0</v>
      </c>
      <c r="M85" s="29">
        <v>0</v>
      </c>
      <c r="N85" s="29">
        <v>0</v>
      </c>
      <c r="O85" s="29">
        <v>0</v>
      </c>
      <c r="P85" s="29">
        <f t="shared" si="84"/>
        <v>0</v>
      </c>
      <c r="Q85" s="29">
        <f t="shared" si="85"/>
        <v>0</v>
      </c>
      <c r="T85" s="27">
        <f t="shared" si="77"/>
        <v>0</v>
      </c>
      <c r="U85" s="27">
        <f t="shared" si="78"/>
        <v>0</v>
      </c>
      <c r="V85" s="27">
        <f t="shared" si="79"/>
        <v>0</v>
      </c>
      <c r="W85" s="27">
        <f t="shared" si="29"/>
        <v>0</v>
      </c>
      <c r="Y85" s="27">
        <f t="shared" si="86"/>
        <v>0</v>
      </c>
    </row>
    <row r="86" spans="1:25" x14ac:dyDescent="0.2">
      <c r="A86" s="10" t="s">
        <v>26</v>
      </c>
      <c r="B86" s="6"/>
      <c r="C86" s="7"/>
      <c r="D86" s="29">
        <v>0</v>
      </c>
      <c r="E86" s="29"/>
      <c r="F86" s="29">
        <f t="shared" si="81"/>
        <v>0</v>
      </c>
      <c r="G86" s="29">
        <v>0</v>
      </c>
      <c r="H86" s="29"/>
      <c r="I86" s="29">
        <f t="shared" si="82"/>
        <v>0</v>
      </c>
      <c r="J86" s="29">
        <v>0</v>
      </c>
      <c r="K86" s="29">
        <v>0</v>
      </c>
      <c r="L86" s="29">
        <f t="shared" si="83"/>
        <v>0</v>
      </c>
      <c r="M86" s="29">
        <v>0</v>
      </c>
      <c r="N86" s="29">
        <v>0</v>
      </c>
      <c r="O86" s="29">
        <v>0</v>
      </c>
      <c r="P86" s="29">
        <f t="shared" si="84"/>
        <v>0</v>
      </c>
      <c r="Q86" s="29">
        <f t="shared" si="85"/>
        <v>0</v>
      </c>
      <c r="T86" s="27">
        <f t="shared" si="77"/>
        <v>0</v>
      </c>
      <c r="U86" s="27">
        <f t="shared" si="78"/>
        <v>0</v>
      </c>
      <c r="V86" s="27">
        <f t="shared" si="79"/>
        <v>0</v>
      </c>
      <c r="W86" s="27">
        <f t="shared" si="29"/>
        <v>0</v>
      </c>
      <c r="Y86" s="27">
        <f t="shared" si="86"/>
        <v>0</v>
      </c>
    </row>
    <row r="87" spans="1:25" x14ac:dyDescent="0.2">
      <c r="A87" s="10" t="s">
        <v>23</v>
      </c>
      <c r="B87" s="6"/>
      <c r="C87" s="7"/>
      <c r="D87" s="29">
        <v>0</v>
      </c>
      <c r="E87" s="29"/>
      <c r="F87" s="29">
        <f t="shared" si="81"/>
        <v>0</v>
      </c>
      <c r="G87" s="29">
        <v>0</v>
      </c>
      <c r="H87" s="29"/>
      <c r="I87" s="29">
        <f t="shared" si="82"/>
        <v>0</v>
      </c>
      <c r="J87" s="29">
        <v>0</v>
      </c>
      <c r="K87" s="29">
        <v>0</v>
      </c>
      <c r="L87" s="29">
        <f t="shared" si="83"/>
        <v>0</v>
      </c>
      <c r="M87" s="29">
        <v>0</v>
      </c>
      <c r="N87" s="29">
        <v>0</v>
      </c>
      <c r="O87" s="29">
        <v>0</v>
      </c>
      <c r="P87" s="29">
        <f t="shared" si="84"/>
        <v>0</v>
      </c>
      <c r="Q87" s="29">
        <f t="shared" si="85"/>
        <v>0</v>
      </c>
      <c r="T87" s="27">
        <f t="shared" si="77"/>
        <v>0</v>
      </c>
      <c r="U87" s="27">
        <f t="shared" si="78"/>
        <v>0</v>
      </c>
      <c r="V87" s="27">
        <f t="shared" si="79"/>
        <v>0</v>
      </c>
      <c r="W87" s="27">
        <f t="shared" si="29"/>
        <v>0</v>
      </c>
      <c r="Y87" s="27">
        <f t="shared" si="86"/>
        <v>0</v>
      </c>
    </row>
    <row r="88" spans="1:25" x14ac:dyDescent="0.2">
      <c r="A88" s="10" t="s">
        <v>24</v>
      </c>
      <c r="B88" s="6"/>
      <c r="C88" s="7"/>
      <c r="D88" s="29">
        <v>0</v>
      </c>
      <c r="E88" s="29"/>
      <c r="F88" s="29">
        <f t="shared" si="81"/>
        <v>0</v>
      </c>
      <c r="G88" s="29">
        <v>0</v>
      </c>
      <c r="H88" s="29"/>
      <c r="I88" s="29">
        <f t="shared" si="82"/>
        <v>0</v>
      </c>
      <c r="J88" s="29">
        <v>0</v>
      </c>
      <c r="K88" s="29">
        <v>0</v>
      </c>
      <c r="L88" s="29">
        <f t="shared" si="83"/>
        <v>0</v>
      </c>
      <c r="M88" s="29">
        <v>0</v>
      </c>
      <c r="N88" s="29">
        <v>0</v>
      </c>
      <c r="O88" s="29">
        <v>0</v>
      </c>
      <c r="P88" s="29">
        <f t="shared" si="84"/>
        <v>0</v>
      </c>
      <c r="Q88" s="29">
        <f t="shared" si="85"/>
        <v>0</v>
      </c>
      <c r="T88" s="27">
        <f t="shared" si="77"/>
        <v>0</v>
      </c>
      <c r="U88" s="27">
        <f t="shared" si="78"/>
        <v>0</v>
      </c>
      <c r="V88" s="27">
        <f t="shared" si="79"/>
        <v>0</v>
      </c>
      <c r="W88" s="27">
        <f t="shared" si="29"/>
        <v>0</v>
      </c>
      <c r="Y88" s="27">
        <f t="shared" si="86"/>
        <v>0</v>
      </c>
    </row>
    <row r="89" spans="1:25" x14ac:dyDescent="0.2">
      <c r="A89" s="8"/>
      <c r="B89" s="9"/>
      <c r="C89" s="7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</row>
    <row r="90" spans="1:25" ht="15.75" x14ac:dyDescent="0.25">
      <c r="A90" s="19" t="s">
        <v>30</v>
      </c>
      <c r="B90" s="20"/>
      <c r="C90" s="21"/>
      <c r="D90" s="29">
        <v>0</v>
      </c>
      <c r="E90" s="29"/>
      <c r="F90" s="29">
        <f>SUM(F91:F96)</f>
        <v>0</v>
      </c>
      <c r="G90" s="29">
        <v>0</v>
      </c>
      <c r="H90" s="29"/>
      <c r="I90" s="29">
        <f>SUM(I91:I96)</f>
        <v>0</v>
      </c>
      <c r="J90" s="29">
        <v>0</v>
      </c>
      <c r="K90" s="29">
        <v>0</v>
      </c>
      <c r="L90" s="29">
        <f>SUM(L91:L96)</f>
        <v>0</v>
      </c>
      <c r="M90" s="29">
        <v>0</v>
      </c>
      <c r="N90" s="29">
        <v>0</v>
      </c>
      <c r="O90" s="29">
        <v>0</v>
      </c>
      <c r="P90" s="29">
        <f>SUM(P91:P96)</f>
        <v>0</v>
      </c>
      <c r="Q90" s="29">
        <f t="shared" ref="Q90" si="87">SUM(Q91:Q96)</f>
        <v>0</v>
      </c>
      <c r="T90" s="27">
        <f t="shared" ref="T90:T96" si="88">F90</f>
        <v>0</v>
      </c>
      <c r="U90" s="27">
        <f t="shared" ref="U90:U96" si="89">I90</f>
        <v>0</v>
      </c>
      <c r="V90" s="27">
        <f t="shared" ref="V90:V96" si="90">L90</f>
        <v>0</v>
      </c>
      <c r="W90" s="27">
        <f t="shared" si="29"/>
        <v>0</v>
      </c>
      <c r="Y90" s="27">
        <f t="shared" ref="Y90" si="91">SUM(Y91:Y96)</f>
        <v>0</v>
      </c>
    </row>
    <row r="91" spans="1:25" x14ac:dyDescent="0.2">
      <c r="A91" s="10" t="s">
        <v>19</v>
      </c>
      <c r="B91" s="6"/>
      <c r="C91" s="7"/>
      <c r="D91" s="29">
        <v>0</v>
      </c>
      <c r="E91" s="29"/>
      <c r="F91" s="29">
        <f t="shared" ref="F91:F96" si="92">SUM(D91:E91)</f>
        <v>0</v>
      </c>
      <c r="G91" s="29">
        <v>0</v>
      </c>
      <c r="H91" s="29"/>
      <c r="I91" s="29">
        <f t="shared" ref="I91:I96" si="93">SUM(G91:H91)</f>
        <v>0</v>
      </c>
      <c r="J91" s="29">
        <v>0</v>
      </c>
      <c r="K91" s="29">
        <v>0</v>
      </c>
      <c r="L91" s="29">
        <f t="shared" ref="L91:L96" si="94">SUM(J91:K91)</f>
        <v>0</v>
      </c>
      <c r="M91" s="29">
        <v>0</v>
      </c>
      <c r="N91" s="29">
        <v>0</v>
      </c>
      <c r="O91" s="29">
        <v>0</v>
      </c>
      <c r="P91" s="29">
        <f t="shared" ref="P91:P96" si="95">SUM(M91:O91)</f>
        <v>0</v>
      </c>
      <c r="Q91" s="29">
        <f t="shared" ref="Q91:Q96" si="96">F91+I91+L91+P91</f>
        <v>0</v>
      </c>
      <c r="T91" s="27">
        <f t="shared" si="88"/>
        <v>0</v>
      </c>
      <c r="U91" s="27">
        <f t="shared" si="89"/>
        <v>0</v>
      </c>
      <c r="V91" s="27">
        <f t="shared" si="90"/>
        <v>0</v>
      </c>
      <c r="W91" s="27">
        <f t="shared" si="29"/>
        <v>0</v>
      </c>
      <c r="Y91" s="27">
        <f>SUM(T91:X91)</f>
        <v>0</v>
      </c>
    </row>
    <row r="92" spans="1:25" x14ac:dyDescent="0.2">
      <c r="A92" s="10" t="s">
        <v>31</v>
      </c>
      <c r="B92" s="6"/>
      <c r="C92" s="7"/>
      <c r="D92" s="29">
        <v>0</v>
      </c>
      <c r="E92" s="29"/>
      <c r="F92" s="29">
        <f t="shared" si="92"/>
        <v>0</v>
      </c>
      <c r="G92" s="29">
        <v>0</v>
      </c>
      <c r="H92" s="29"/>
      <c r="I92" s="29">
        <f t="shared" si="93"/>
        <v>0</v>
      </c>
      <c r="J92" s="29">
        <v>0</v>
      </c>
      <c r="K92" s="29">
        <v>0</v>
      </c>
      <c r="L92" s="29">
        <f t="shared" si="94"/>
        <v>0</v>
      </c>
      <c r="M92" s="29">
        <v>0</v>
      </c>
      <c r="N92" s="29">
        <v>0</v>
      </c>
      <c r="O92" s="29">
        <v>0</v>
      </c>
      <c r="P92" s="29">
        <f t="shared" si="95"/>
        <v>0</v>
      </c>
      <c r="Q92" s="29">
        <f t="shared" si="96"/>
        <v>0</v>
      </c>
      <c r="T92" s="27">
        <f t="shared" si="88"/>
        <v>0</v>
      </c>
      <c r="U92" s="27">
        <f t="shared" si="89"/>
        <v>0</v>
      </c>
      <c r="V92" s="27">
        <f t="shared" si="90"/>
        <v>0</v>
      </c>
      <c r="W92" s="27">
        <f t="shared" si="29"/>
        <v>0</v>
      </c>
      <c r="Y92" s="27">
        <f t="shared" ref="Y92:Y96" si="97">SUM(T92:X92)</f>
        <v>0</v>
      </c>
    </row>
    <row r="93" spans="1:25" x14ac:dyDescent="0.2">
      <c r="A93" s="10" t="s">
        <v>21</v>
      </c>
      <c r="B93" s="6"/>
      <c r="C93" s="7"/>
      <c r="D93" s="29">
        <v>0</v>
      </c>
      <c r="E93" s="29"/>
      <c r="F93" s="29">
        <f t="shared" si="92"/>
        <v>0</v>
      </c>
      <c r="G93" s="29">
        <v>0</v>
      </c>
      <c r="H93" s="29"/>
      <c r="I93" s="29">
        <f t="shared" si="93"/>
        <v>0</v>
      </c>
      <c r="J93" s="29">
        <v>0</v>
      </c>
      <c r="K93" s="29">
        <v>0</v>
      </c>
      <c r="L93" s="29">
        <f t="shared" si="94"/>
        <v>0</v>
      </c>
      <c r="M93" s="29">
        <v>0</v>
      </c>
      <c r="N93" s="29">
        <v>0</v>
      </c>
      <c r="O93" s="29">
        <v>0</v>
      </c>
      <c r="P93" s="29">
        <f t="shared" si="95"/>
        <v>0</v>
      </c>
      <c r="Q93" s="29">
        <f t="shared" si="96"/>
        <v>0</v>
      </c>
      <c r="T93" s="27">
        <f t="shared" si="88"/>
        <v>0</v>
      </c>
      <c r="U93" s="27">
        <f t="shared" si="89"/>
        <v>0</v>
      </c>
      <c r="V93" s="27">
        <f t="shared" si="90"/>
        <v>0</v>
      </c>
      <c r="W93" s="27">
        <f t="shared" si="29"/>
        <v>0</v>
      </c>
      <c r="Y93" s="27">
        <f t="shared" si="97"/>
        <v>0</v>
      </c>
    </row>
    <row r="94" spans="1:25" x14ac:dyDescent="0.2">
      <c r="A94" s="10" t="s">
        <v>26</v>
      </c>
      <c r="B94" s="6"/>
      <c r="C94" s="7"/>
      <c r="D94" s="29">
        <v>0</v>
      </c>
      <c r="E94" s="29"/>
      <c r="F94" s="29">
        <f t="shared" si="92"/>
        <v>0</v>
      </c>
      <c r="G94" s="29">
        <v>0</v>
      </c>
      <c r="H94" s="29"/>
      <c r="I94" s="29">
        <f t="shared" si="93"/>
        <v>0</v>
      </c>
      <c r="J94" s="29">
        <v>0</v>
      </c>
      <c r="K94" s="29">
        <v>0</v>
      </c>
      <c r="L94" s="29">
        <f t="shared" si="94"/>
        <v>0</v>
      </c>
      <c r="M94" s="29">
        <v>0</v>
      </c>
      <c r="N94" s="29">
        <v>0</v>
      </c>
      <c r="O94" s="29">
        <v>0</v>
      </c>
      <c r="P94" s="29">
        <f t="shared" si="95"/>
        <v>0</v>
      </c>
      <c r="Q94" s="29">
        <f t="shared" si="96"/>
        <v>0</v>
      </c>
      <c r="T94" s="27">
        <f t="shared" si="88"/>
        <v>0</v>
      </c>
      <c r="U94" s="27">
        <f t="shared" si="89"/>
        <v>0</v>
      </c>
      <c r="V94" s="27">
        <f t="shared" si="90"/>
        <v>0</v>
      </c>
      <c r="W94" s="27">
        <f t="shared" si="29"/>
        <v>0</v>
      </c>
      <c r="Y94" s="27">
        <f t="shared" si="97"/>
        <v>0</v>
      </c>
    </row>
    <row r="95" spans="1:25" x14ac:dyDescent="0.2">
      <c r="A95" s="10" t="s">
        <v>32</v>
      </c>
      <c r="B95" s="6"/>
      <c r="C95" s="7"/>
      <c r="D95" s="29">
        <v>0</v>
      </c>
      <c r="E95" s="29"/>
      <c r="F95" s="29">
        <f t="shared" si="92"/>
        <v>0</v>
      </c>
      <c r="G95" s="29">
        <v>0</v>
      </c>
      <c r="H95" s="29"/>
      <c r="I95" s="29">
        <f t="shared" si="93"/>
        <v>0</v>
      </c>
      <c r="J95" s="29">
        <v>0</v>
      </c>
      <c r="K95" s="29">
        <v>0</v>
      </c>
      <c r="L95" s="29">
        <f t="shared" si="94"/>
        <v>0</v>
      </c>
      <c r="M95" s="29">
        <v>0</v>
      </c>
      <c r="N95" s="29">
        <v>0</v>
      </c>
      <c r="O95" s="29">
        <v>0</v>
      </c>
      <c r="P95" s="29">
        <f t="shared" si="95"/>
        <v>0</v>
      </c>
      <c r="Q95" s="29">
        <f t="shared" si="96"/>
        <v>0</v>
      </c>
      <c r="T95" s="27">
        <f t="shared" si="88"/>
        <v>0</v>
      </c>
      <c r="U95" s="27">
        <f t="shared" si="89"/>
        <v>0</v>
      </c>
      <c r="V95" s="27">
        <f t="shared" si="90"/>
        <v>0</v>
      </c>
      <c r="W95" s="27">
        <f t="shared" si="29"/>
        <v>0</v>
      </c>
      <c r="Y95" s="27">
        <f t="shared" si="97"/>
        <v>0</v>
      </c>
    </row>
    <row r="96" spans="1:25" x14ac:dyDescent="0.2">
      <c r="A96" s="10" t="s">
        <v>24</v>
      </c>
      <c r="B96" s="6"/>
      <c r="C96" s="7"/>
      <c r="D96" s="29">
        <v>0</v>
      </c>
      <c r="E96" s="29"/>
      <c r="F96" s="29">
        <f t="shared" si="92"/>
        <v>0</v>
      </c>
      <c r="G96" s="29">
        <v>0</v>
      </c>
      <c r="H96" s="29"/>
      <c r="I96" s="29">
        <f t="shared" si="93"/>
        <v>0</v>
      </c>
      <c r="J96" s="29">
        <v>0</v>
      </c>
      <c r="K96" s="29">
        <v>0</v>
      </c>
      <c r="L96" s="29">
        <f t="shared" si="94"/>
        <v>0</v>
      </c>
      <c r="M96" s="29">
        <v>0</v>
      </c>
      <c r="N96" s="29">
        <v>0</v>
      </c>
      <c r="O96" s="29">
        <v>0</v>
      </c>
      <c r="P96" s="29">
        <f t="shared" si="95"/>
        <v>0</v>
      </c>
      <c r="Q96" s="29">
        <f t="shared" si="96"/>
        <v>0</v>
      </c>
      <c r="T96" s="27">
        <f t="shared" si="88"/>
        <v>0</v>
      </c>
      <c r="U96" s="27">
        <f t="shared" si="89"/>
        <v>0</v>
      </c>
      <c r="V96" s="27">
        <f t="shared" si="90"/>
        <v>0</v>
      </c>
      <c r="W96" s="27">
        <f t="shared" si="29"/>
        <v>0</v>
      </c>
      <c r="Y96" s="27">
        <f t="shared" si="97"/>
        <v>0</v>
      </c>
    </row>
    <row r="97" spans="1:25" x14ac:dyDescent="0.2">
      <c r="A97" s="8"/>
      <c r="B97" s="9"/>
      <c r="C97" s="7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</row>
    <row r="98" spans="1:25" ht="15.75" x14ac:dyDescent="0.25">
      <c r="A98" s="5" t="s">
        <v>33</v>
      </c>
      <c r="B98" s="17"/>
      <c r="C98" s="18"/>
      <c r="D98" s="29">
        <v>0</v>
      </c>
      <c r="E98" s="29"/>
      <c r="F98" s="29">
        <f>+F99+F104</f>
        <v>0</v>
      </c>
      <c r="G98" s="29">
        <v>0</v>
      </c>
      <c r="H98" s="29"/>
      <c r="I98" s="29">
        <f>+I99+I104</f>
        <v>0</v>
      </c>
      <c r="J98" s="29">
        <v>0</v>
      </c>
      <c r="K98" s="29">
        <v>0</v>
      </c>
      <c r="L98" s="29">
        <f>+L99+L104</f>
        <v>0</v>
      </c>
      <c r="M98" s="29">
        <v>0</v>
      </c>
      <c r="N98" s="29">
        <v>0</v>
      </c>
      <c r="O98" s="29">
        <v>0</v>
      </c>
      <c r="P98" s="29">
        <f>+P99+P104</f>
        <v>0</v>
      </c>
      <c r="Q98" s="29">
        <f>+Q99+Q104</f>
        <v>0</v>
      </c>
      <c r="T98" s="27">
        <f>F98</f>
        <v>0</v>
      </c>
      <c r="U98" s="27">
        <f>I98</f>
        <v>0</v>
      </c>
      <c r="V98" s="27">
        <f>L98</f>
        <v>0</v>
      </c>
      <c r="W98" s="27">
        <f t="shared" si="29"/>
        <v>0</v>
      </c>
      <c r="Y98" s="27">
        <f>+Y99+Y104</f>
        <v>0</v>
      </c>
    </row>
    <row r="99" spans="1:25" ht="15.75" x14ac:dyDescent="0.25">
      <c r="A99" s="5" t="s">
        <v>34</v>
      </c>
      <c r="B99" s="17" t="s">
        <v>53</v>
      </c>
      <c r="C99" s="18"/>
      <c r="D99" s="29">
        <v>0</v>
      </c>
      <c r="E99" s="29"/>
      <c r="F99" s="29">
        <f>SUM(F100:F102)</f>
        <v>0</v>
      </c>
      <c r="G99" s="29">
        <v>0</v>
      </c>
      <c r="H99" s="29"/>
      <c r="I99" s="29">
        <f>SUM(I100:I102)</f>
        <v>0</v>
      </c>
      <c r="J99" s="29">
        <v>0</v>
      </c>
      <c r="K99" s="29">
        <v>0</v>
      </c>
      <c r="L99" s="29">
        <f>SUM(L100:L102)</f>
        <v>0</v>
      </c>
      <c r="M99" s="29">
        <v>0</v>
      </c>
      <c r="N99" s="29">
        <v>0</v>
      </c>
      <c r="O99" s="29">
        <v>0</v>
      </c>
      <c r="P99" s="29">
        <f>SUM(P100:P102)</f>
        <v>0</v>
      </c>
      <c r="Q99" s="29">
        <f t="shared" ref="Q99" si="98">SUM(Q100:Q102)</f>
        <v>0</v>
      </c>
      <c r="T99" s="27">
        <f>F99</f>
        <v>0</v>
      </c>
      <c r="U99" s="27">
        <f>I99</f>
        <v>0</v>
      </c>
      <c r="V99" s="27">
        <f>L99</f>
        <v>0</v>
      </c>
      <c r="W99" s="27">
        <f>P99</f>
        <v>0</v>
      </c>
      <c r="Y99" s="27">
        <f t="shared" ref="Y99" si="99">SUM(Y100:Y102)</f>
        <v>0</v>
      </c>
    </row>
    <row r="100" spans="1:25" x14ac:dyDescent="0.2">
      <c r="A100" s="10" t="s">
        <v>55</v>
      </c>
      <c r="B100" s="6"/>
      <c r="C100" s="7"/>
      <c r="D100" s="29">
        <v>0</v>
      </c>
      <c r="E100" s="29"/>
      <c r="F100" s="29">
        <f t="shared" ref="F100:F102" si="100">SUM(D100:E100)</f>
        <v>0</v>
      </c>
      <c r="G100" s="29">
        <v>0</v>
      </c>
      <c r="H100" s="29"/>
      <c r="I100" s="29">
        <f t="shared" ref="I100:I102" si="101">SUM(G100:H100)</f>
        <v>0</v>
      </c>
      <c r="J100" s="29">
        <v>0</v>
      </c>
      <c r="K100" s="29">
        <v>0</v>
      </c>
      <c r="L100" s="29">
        <f t="shared" ref="L100:L102" si="102">SUM(J100:K100)</f>
        <v>0</v>
      </c>
      <c r="M100" s="29">
        <v>0</v>
      </c>
      <c r="N100" s="29">
        <v>0</v>
      </c>
      <c r="O100" s="29">
        <v>0</v>
      </c>
      <c r="P100" s="29">
        <f>SUM(M100:O100)</f>
        <v>0</v>
      </c>
      <c r="Q100" s="29">
        <f>F100+I100+L100+P100</f>
        <v>0</v>
      </c>
      <c r="T100" s="27">
        <f>F100</f>
        <v>0</v>
      </c>
      <c r="U100" s="27">
        <f>I100</f>
        <v>0</v>
      </c>
      <c r="V100" s="27">
        <f>L100</f>
        <v>0</v>
      </c>
      <c r="W100" s="27">
        <f t="shared" ref="W100:W107" si="103">P100</f>
        <v>0</v>
      </c>
      <c r="Y100" s="27">
        <f t="shared" ref="Y100:Y102" si="104">SUM(T100:X100)</f>
        <v>0</v>
      </c>
    </row>
    <row r="101" spans="1:25" x14ac:dyDescent="0.2">
      <c r="A101" s="22" t="s">
        <v>56</v>
      </c>
      <c r="B101" s="23"/>
      <c r="C101" s="24"/>
      <c r="D101" s="29">
        <v>0</v>
      </c>
      <c r="E101" s="29"/>
      <c r="F101" s="29">
        <f t="shared" si="100"/>
        <v>0</v>
      </c>
      <c r="G101" s="29">
        <v>0</v>
      </c>
      <c r="H101" s="29"/>
      <c r="I101" s="29">
        <f t="shared" si="101"/>
        <v>0</v>
      </c>
      <c r="J101" s="29">
        <v>0</v>
      </c>
      <c r="K101" s="29">
        <v>0</v>
      </c>
      <c r="L101" s="29">
        <f t="shared" si="102"/>
        <v>0</v>
      </c>
      <c r="M101" s="29">
        <v>0</v>
      </c>
      <c r="N101" s="29">
        <v>0</v>
      </c>
      <c r="O101" s="29">
        <v>0</v>
      </c>
      <c r="P101" s="29">
        <f>SUM(M101:O101)</f>
        <v>0</v>
      </c>
      <c r="Q101" s="29">
        <f>F101+I101+L101+P101</f>
        <v>0</v>
      </c>
      <c r="T101" s="27">
        <f>F101</f>
        <v>0</v>
      </c>
      <c r="U101" s="27">
        <f>I101</f>
        <v>0</v>
      </c>
      <c r="V101" s="27">
        <f>L101</f>
        <v>0</v>
      </c>
      <c r="W101" s="27">
        <f t="shared" si="103"/>
        <v>0</v>
      </c>
      <c r="Y101" s="27">
        <f t="shared" si="104"/>
        <v>0</v>
      </c>
    </row>
    <row r="102" spans="1:25" x14ac:dyDescent="0.2">
      <c r="A102" s="22" t="s">
        <v>35</v>
      </c>
      <c r="B102" s="23"/>
      <c r="C102" s="24"/>
      <c r="D102" s="29">
        <v>0</v>
      </c>
      <c r="E102" s="29"/>
      <c r="F102" s="29">
        <f t="shared" si="100"/>
        <v>0</v>
      </c>
      <c r="G102" s="29">
        <v>0</v>
      </c>
      <c r="H102" s="29"/>
      <c r="I102" s="29">
        <f t="shared" si="101"/>
        <v>0</v>
      </c>
      <c r="J102" s="29">
        <v>0</v>
      </c>
      <c r="K102" s="29">
        <v>0</v>
      </c>
      <c r="L102" s="29">
        <f t="shared" si="102"/>
        <v>0</v>
      </c>
      <c r="M102" s="29">
        <v>0</v>
      </c>
      <c r="N102" s="29">
        <v>0</v>
      </c>
      <c r="O102" s="29">
        <v>0</v>
      </c>
      <c r="P102" s="29">
        <f>SUM(M102:O102)</f>
        <v>0</v>
      </c>
      <c r="Q102" s="29">
        <f>F102+I102+L102+P102</f>
        <v>0</v>
      </c>
      <c r="T102" s="27">
        <f>F102</f>
        <v>0</v>
      </c>
      <c r="U102" s="27">
        <f>I102</f>
        <v>0</v>
      </c>
      <c r="V102" s="27">
        <f>L102</f>
        <v>0</v>
      </c>
      <c r="W102" s="27">
        <f t="shared" si="103"/>
        <v>0</v>
      </c>
      <c r="Y102" s="27">
        <f t="shared" si="104"/>
        <v>0</v>
      </c>
    </row>
    <row r="103" spans="1:25" ht="15.75" x14ac:dyDescent="0.25">
      <c r="A103" s="5"/>
      <c r="B103" s="17"/>
      <c r="C103" s="18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 t="s">
        <v>52</v>
      </c>
    </row>
    <row r="104" spans="1:25" ht="15.75" x14ac:dyDescent="0.25">
      <c r="A104" s="19" t="s">
        <v>36</v>
      </c>
      <c r="B104" s="20" t="s">
        <v>54</v>
      </c>
      <c r="C104" s="21"/>
      <c r="D104" s="29">
        <v>0</v>
      </c>
      <c r="E104" s="29"/>
      <c r="F104" s="29">
        <f>SUM(F105:F107)</f>
        <v>0</v>
      </c>
      <c r="G104" s="29">
        <v>0</v>
      </c>
      <c r="H104" s="29"/>
      <c r="I104" s="29">
        <f>SUM(I105:I107)</f>
        <v>0</v>
      </c>
      <c r="J104" s="29">
        <v>0</v>
      </c>
      <c r="K104" s="29">
        <v>0</v>
      </c>
      <c r="L104" s="29">
        <f>SUM(L105:L107)</f>
        <v>0</v>
      </c>
      <c r="M104" s="29">
        <v>0</v>
      </c>
      <c r="N104" s="29">
        <v>0</v>
      </c>
      <c r="O104" s="29">
        <v>0</v>
      </c>
      <c r="P104" s="29">
        <f>SUM(P105:P107)</f>
        <v>0</v>
      </c>
      <c r="Q104" s="29">
        <f t="shared" ref="Q104" si="105">SUM(Q105:Q107)</f>
        <v>0</v>
      </c>
      <c r="T104" s="27">
        <f>F104</f>
        <v>0</v>
      </c>
      <c r="U104" s="27">
        <f>I104</f>
        <v>0</v>
      </c>
      <c r="V104" s="27">
        <f>L104</f>
        <v>0</v>
      </c>
      <c r="W104" s="27">
        <f t="shared" si="103"/>
        <v>0</v>
      </c>
      <c r="Y104" s="27">
        <f t="shared" ref="Y104" si="106">SUM(Y105:Y107)</f>
        <v>0</v>
      </c>
    </row>
    <row r="105" spans="1:25" x14ac:dyDescent="0.2">
      <c r="A105" s="10" t="s">
        <v>55</v>
      </c>
      <c r="B105" s="6"/>
      <c r="C105" s="7"/>
      <c r="D105" s="29">
        <v>0</v>
      </c>
      <c r="E105" s="29"/>
      <c r="F105" s="29">
        <f t="shared" ref="F105:F107" si="107">SUM(D105:E105)</f>
        <v>0</v>
      </c>
      <c r="G105" s="29">
        <v>0</v>
      </c>
      <c r="H105" s="29"/>
      <c r="I105" s="29">
        <f t="shared" ref="I105:I107" si="108">SUM(G105:H105)</f>
        <v>0</v>
      </c>
      <c r="J105" s="29">
        <v>0</v>
      </c>
      <c r="K105" s="29">
        <v>0</v>
      </c>
      <c r="L105" s="29">
        <f t="shared" ref="L105:L107" si="109">SUM(J105:K105)</f>
        <v>0</v>
      </c>
      <c r="M105" s="29">
        <v>0</v>
      </c>
      <c r="N105" s="29">
        <v>0</v>
      </c>
      <c r="O105" s="29">
        <v>0</v>
      </c>
      <c r="P105" s="29">
        <f>SUM(M105:O105)</f>
        <v>0</v>
      </c>
      <c r="Q105" s="29">
        <f>F105+I105+L105+P105</f>
        <v>0</v>
      </c>
      <c r="T105" s="27">
        <f>F105</f>
        <v>0</v>
      </c>
      <c r="U105" s="27">
        <f>I105</f>
        <v>0</v>
      </c>
      <c r="V105" s="27">
        <f>L105</f>
        <v>0</v>
      </c>
      <c r="W105" s="27">
        <f t="shared" si="103"/>
        <v>0</v>
      </c>
      <c r="Y105" s="27">
        <f t="shared" ref="Y105:Y107" si="110">SUM(T105:X105)</f>
        <v>0</v>
      </c>
    </row>
    <row r="106" spans="1:25" x14ac:dyDescent="0.2">
      <c r="A106" s="22" t="s">
        <v>56</v>
      </c>
      <c r="B106" s="23"/>
      <c r="C106" s="24"/>
      <c r="D106" s="29">
        <v>0</v>
      </c>
      <c r="E106" s="29"/>
      <c r="F106" s="29">
        <f t="shared" si="107"/>
        <v>0</v>
      </c>
      <c r="G106" s="29">
        <v>0</v>
      </c>
      <c r="H106" s="29"/>
      <c r="I106" s="29">
        <f t="shared" si="108"/>
        <v>0</v>
      </c>
      <c r="J106" s="29">
        <v>0</v>
      </c>
      <c r="K106" s="29">
        <v>0</v>
      </c>
      <c r="L106" s="29">
        <f t="shared" si="109"/>
        <v>0</v>
      </c>
      <c r="M106" s="29">
        <v>0</v>
      </c>
      <c r="N106" s="29">
        <v>0</v>
      </c>
      <c r="O106" s="29">
        <v>0</v>
      </c>
      <c r="P106" s="29">
        <f>SUM(M106:O106)</f>
        <v>0</v>
      </c>
      <c r="Q106" s="29">
        <f>F106+I106+L106+P106</f>
        <v>0</v>
      </c>
      <c r="T106" s="27">
        <f>F106</f>
        <v>0</v>
      </c>
      <c r="U106" s="27">
        <f>I106</f>
        <v>0</v>
      </c>
      <c r="V106" s="27">
        <f>L106</f>
        <v>0</v>
      </c>
      <c r="W106" s="27">
        <f t="shared" si="103"/>
        <v>0</v>
      </c>
      <c r="Y106" s="27">
        <f t="shared" si="110"/>
        <v>0</v>
      </c>
    </row>
    <row r="107" spans="1:25" x14ac:dyDescent="0.2">
      <c r="A107" s="10" t="s">
        <v>35</v>
      </c>
      <c r="B107" s="6"/>
      <c r="C107" s="7"/>
      <c r="D107" s="29">
        <v>0</v>
      </c>
      <c r="E107" s="29"/>
      <c r="F107" s="29">
        <f t="shared" si="107"/>
        <v>0</v>
      </c>
      <c r="G107" s="29">
        <v>0</v>
      </c>
      <c r="H107" s="29"/>
      <c r="I107" s="29">
        <f t="shared" si="108"/>
        <v>0</v>
      </c>
      <c r="J107" s="29">
        <v>0</v>
      </c>
      <c r="K107" s="29">
        <v>0</v>
      </c>
      <c r="L107" s="29">
        <f t="shared" si="109"/>
        <v>0</v>
      </c>
      <c r="M107" s="29">
        <v>0</v>
      </c>
      <c r="N107" s="29">
        <v>0</v>
      </c>
      <c r="O107" s="29">
        <v>0</v>
      </c>
      <c r="P107" s="29">
        <f>SUM(M107:O107)</f>
        <v>0</v>
      </c>
      <c r="Q107" s="29">
        <f>F107+I107+L107+P107</f>
        <v>0</v>
      </c>
      <c r="T107" s="27">
        <f>F107</f>
        <v>0</v>
      </c>
      <c r="U107" s="27">
        <f>I107</f>
        <v>0</v>
      </c>
      <c r="V107" s="27">
        <f>L107</f>
        <v>0</v>
      </c>
      <c r="W107" s="27">
        <f t="shared" si="103"/>
        <v>0</v>
      </c>
      <c r="Y107" s="27">
        <f t="shared" si="110"/>
        <v>0</v>
      </c>
    </row>
    <row r="108" spans="1:25" x14ac:dyDescent="0.2">
      <c r="A108" s="25"/>
      <c r="B108" s="26"/>
      <c r="C108" s="13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</row>
  </sheetData>
  <mergeCells count="2">
    <mergeCell ref="A6:C7"/>
    <mergeCell ref="Q6:Q7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MOC-SUMMARY</vt:lpstr>
      <vt:lpstr>MOC-berth</vt:lpstr>
      <vt:lpstr>MOC-ancho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M. Jacinto</dc:creator>
  <cp:lastModifiedBy>PPA</cp:lastModifiedBy>
  <dcterms:created xsi:type="dcterms:W3CDTF">2018-04-26T07:24:32Z</dcterms:created>
  <dcterms:modified xsi:type="dcterms:W3CDTF">2023-05-05T06:29:42Z</dcterms:modified>
</cp:coreProperties>
</file>