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 ASR\2021 ASR Volume 1\"/>
    </mc:Choice>
  </mc:AlternateContent>
  <xr:revisionPtr revIDLastSave="0" documentId="13_ncr:1_{238BDD03-BE38-4DCB-9BFD-357B6337D41C}" xr6:coauthVersionLast="47" xr6:coauthVersionMax="47" xr10:uidLastSave="{00000000-0000-0000-0000-000000000000}"/>
  <bookViews>
    <workbookView xWindow="13380" yWindow="765" windowWidth="13110" windowHeight="14265" tabRatio="599" xr2:uid="{00000000-000D-0000-FFFF-FFFF00000000}"/>
  </bookViews>
  <sheets>
    <sheet name="MOC-SUMMARY" sheetId="5" r:id="rId1"/>
    <sheet name="MOC-berth" sheetId="1" r:id="rId2"/>
    <sheet name="MOC-anch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1" l="1"/>
  <c r="Q11" i="4"/>
  <c r="Q107" i="4" l="1"/>
  <c r="X107" i="4" s="1"/>
  <c r="K107" i="5" s="1"/>
  <c r="L107" i="4"/>
  <c r="W107" i="4" s="1"/>
  <c r="J107" i="5" s="1"/>
  <c r="I107" i="4"/>
  <c r="V107" i="4" s="1"/>
  <c r="I107" i="5" s="1"/>
  <c r="F107" i="4"/>
  <c r="U107" i="4" s="1"/>
  <c r="H107" i="5" s="1"/>
  <c r="Q106" i="4"/>
  <c r="X106" i="4" s="1"/>
  <c r="K106" i="5" s="1"/>
  <c r="L106" i="4"/>
  <c r="W106" i="4" s="1"/>
  <c r="J106" i="5" s="1"/>
  <c r="I106" i="4"/>
  <c r="V106" i="4" s="1"/>
  <c r="I106" i="5" s="1"/>
  <c r="F106" i="4"/>
  <c r="U106" i="4" s="1"/>
  <c r="Q105" i="4"/>
  <c r="L105" i="4"/>
  <c r="I105" i="4"/>
  <c r="F105" i="4"/>
  <c r="U105" i="4" s="1"/>
  <c r="H105" i="5" s="1"/>
  <c r="Q102" i="4"/>
  <c r="X102" i="4" s="1"/>
  <c r="K102" i="5" s="1"/>
  <c r="L102" i="4"/>
  <c r="W102" i="4" s="1"/>
  <c r="J102" i="5" s="1"/>
  <c r="I102" i="4"/>
  <c r="V102" i="4" s="1"/>
  <c r="I102" i="5" s="1"/>
  <c r="F102" i="4"/>
  <c r="U102" i="4" s="1"/>
  <c r="Q101" i="4"/>
  <c r="X101" i="4" s="1"/>
  <c r="K101" i="5" s="1"/>
  <c r="L101" i="4"/>
  <c r="W101" i="4" s="1"/>
  <c r="J101" i="5" s="1"/>
  <c r="I101" i="4"/>
  <c r="V101" i="4" s="1"/>
  <c r="I101" i="5" s="1"/>
  <c r="F101" i="4"/>
  <c r="U101" i="4" s="1"/>
  <c r="H101" i="5" s="1"/>
  <c r="Q100" i="4"/>
  <c r="L100" i="4"/>
  <c r="I100" i="4"/>
  <c r="V100" i="4" s="1"/>
  <c r="I100" i="5" s="1"/>
  <c r="F100" i="4"/>
  <c r="U100" i="4" s="1"/>
  <c r="H100" i="5" s="1"/>
  <c r="I99" i="4"/>
  <c r="Q96" i="4"/>
  <c r="X96" i="4" s="1"/>
  <c r="K96" i="5" s="1"/>
  <c r="L96" i="4"/>
  <c r="W96" i="4" s="1"/>
  <c r="J96" i="5" s="1"/>
  <c r="I96" i="4"/>
  <c r="V96" i="4" s="1"/>
  <c r="I96" i="5" s="1"/>
  <c r="F96" i="4"/>
  <c r="U96" i="4" s="1"/>
  <c r="H96" i="5" s="1"/>
  <c r="Q95" i="4"/>
  <c r="X95" i="4" s="1"/>
  <c r="K95" i="5" s="1"/>
  <c r="L95" i="4"/>
  <c r="W95" i="4" s="1"/>
  <c r="J95" i="5" s="1"/>
  <c r="I95" i="4"/>
  <c r="V95" i="4" s="1"/>
  <c r="I95" i="5" s="1"/>
  <c r="F95" i="4"/>
  <c r="U95" i="4" s="1"/>
  <c r="H95" i="5" s="1"/>
  <c r="Q94" i="4"/>
  <c r="X94" i="4" s="1"/>
  <c r="K94" i="5" s="1"/>
  <c r="L94" i="4"/>
  <c r="W94" i="4" s="1"/>
  <c r="J94" i="5" s="1"/>
  <c r="I94" i="4"/>
  <c r="V94" i="4" s="1"/>
  <c r="I94" i="5" s="1"/>
  <c r="F94" i="4"/>
  <c r="U94" i="4" s="1"/>
  <c r="H94" i="5" s="1"/>
  <c r="Q93" i="4"/>
  <c r="X93" i="4" s="1"/>
  <c r="K93" i="5" s="1"/>
  <c r="L93" i="4"/>
  <c r="W93" i="4" s="1"/>
  <c r="J93" i="5" s="1"/>
  <c r="I93" i="4"/>
  <c r="V93" i="4" s="1"/>
  <c r="I93" i="5" s="1"/>
  <c r="F93" i="4"/>
  <c r="U93" i="4" s="1"/>
  <c r="Q92" i="4"/>
  <c r="X92" i="4" s="1"/>
  <c r="K92" i="5" s="1"/>
  <c r="L92" i="4"/>
  <c r="W92" i="4" s="1"/>
  <c r="J92" i="5" s="1"/>
  <c r="I92" i="4"/>
  <c r="V92" i="4" s="1"/>
  <c r="I92" i="5" s="1"/>
  <c r="F92" i="4"/>
  <c r="U92" i="4" s="1"/>
  <c r="H92" i="5" s="1"/>
  <c r="Q91" i="4"/>
  <c r="L91" i="4"/>
  <c r="I91" i="4"/>
  <c r="V91" i="4" s="1"/>
  <c r="I91" i="5" s="1"/>
  <c r="F91" i="4"/>
  <c r="U91" i="4" s="1"/>
  <c r="H91" i="5" s="1"/>
  <c r="Q88" i="4"/>
  <c r="X88" i="4" s="1"/>
  <c r="K88" i="5" s="1"/>
  <c r="L88" i="4"/>
  <c r="W88" i="4" s="1"/>
  <c r="J88" i="5" s="1"/>
  <c r="I88" i="4"/>
  <c r="V88" i="4" s="1"/>
  <c r="I88" i="5" s="1"/>
  <c r="F88" i="4"/>
  <c r="U88" i="4" s="1"/>
  <c r="H88" i="5" s="1"/>
  <c r="Q87" i="4"/>
  <c r="X87" i="4" s="1"/>
  <c r="K87" i="5" s="1"/>
  <c r="L87" i="4"/>
  <c r="W87" i="4" s="1"/>
  <c r="J87" i="5" s="1"/>
  <c r="I87" i="4"/>
  <c r="V87" i="4" s="1"/>
  <c r="I87" i="5" s="1"/>
  <c r="F87" i="4"/>
  <c r="U87" i="4" s="1"/>
  <c r="H87" i="5" s="1"/>
  <c r="Q86" i="4"/>
  <c r="X86" i="4" s="1"/>
  <c r="K86" i="5" s="1"/>
  <c r="L86" i="4"/>
  <c r="W86" i="4" s="1"/>
  <c r="J86" i="5" s="1"/>
  <c r="I86" i="4"/>
  <c r="V86" i="4" s="1"/>
  <c r="I86" i="5" s="1"/>
  <c r="F86" i="4"/>
  <c r="U86" i="4" s="1"/>
  <c r="H86" i="5" s="1"/>
  <c r="Q85" i="4"/>
  <c r="X85" i="4" s="1"/>
  <c r="K85" i="5" s="1"/>
  <c r="L85" i="4"/>
  <c r="W85" i="4" s="1"/>
  <c r="J85" i="5" s="1"/>
  <c r="I85" i="4"/>
  <c r="V85" i="4" s="1"/>
  <c r="I85" i="5" s="1"/>
  <c r="F85" i="4"/>
  <c r="U85" i="4" s="1"/>
  <c r="H85" i="5" s="1"/>
  <c r="Q84" i="4"/>
  <c r="X84" i="4" s="1"/>
  <c r="K84" i="5" s="1"/>
  <c r="L84" i="4"/>
  <c r="W84" i="4" s="1"/>
  <c r="J84" i="5" s="1"/>
  <c r="I84" i="4"/>
  <c r="V84" i="4" s="1"/>
  <c r="I84" i="5" s="1"/>
  <c r="F84" i="4"/>
  <c r="U84" i="4" s="1"/>
  <c r="H84" i="5" s="1"/>
  <c r="Q83" i="4"/>
  <c r="L83" i="4"/>
  <c r="W83" i="4" s="1"/>
  <c r="J83" i="5" s="1"/>
  <c r="I83" i="4"/>
  <c r="F83" i="4"/>
  <c r="U83" i="4" s="1"/>
  <c r="H83" i="5" s="1"/>
  <c r="Q78" i="4"/>
  <c r="X78" i="4" s="1"/>
  <c r="K78" i="5" s="1"/>
  <c r="L78" i="4"/>
  <c r="W78" i="4" s="1"/>
  <c r="J78" i="5" s="1"/>
  <c r="I78" i="4"/>
  <c r="V78" i="4" s="1"/>
  <c r="I78" i="5" s="1"/>
  <c r="F78" i="4"/>
  <c r="U78" i="4" s="1"/>
  <c r="H78" i="5" s="1"/>
  <c r="Q77" i="4"/>
  <c r="X77" i="4" s="1"/>
  <c r="K77" i="5" s="1"/>
  <c r="L77" i="4"/>
  <c r="W77" i="4" s="1"/>
  <c r="J77" i="5" s="1"/>
  <c r="I77" i="4"/>
  <c r="V77" i="4" s="1"/>
  <c r="I77" i="5" s="1"/>
  <c r="F77" i="4"/>
  <c r="Q76" i="4"/>
  <c r="X76" i="4" s="1"/>
  <c r="K76" i="5" s="1"/>
  <c r="L76" i="4"/>
  <c r="W76" i="4" s="1"/>
  <c r="J76" i="5" s="1"/>
  <c r="I76" i="4"/>
  <c r="V76" i="4" s="1"/>
  <c r="I76" i="5" s="1"/>
  <c r="F76" i="4"/>
  <c r="U76" i="4" s="1"/>
  <c r="H76" i="5" s="1"/>
  <c r="Q75" i="4"/>
  <c r="X75" i="4" s="1"/>
  <c r="K75" i="5" s="1"/>
  <c r="L75" i="4"/>
  <c r="W75" i="4" s="1"/>
  <c r="J75" i="5" s="1"/>
  <c r="I75" i="4"/>
  <c r="V75" i="4" s="1"/>
  <c r="I75" i="5" s="1"/>
  <c r="F75" i="4"/>
  <c r="U75" i="4" s="1"/>
  <c r="Q74" i="4"/>
  <c r="L74" i="4"/>
  <c r="W74" i="4" s="1"/>
  <c r="J74" i="5" s="1"/>
  <c r="I74" i="4"/>
  <c r="V74" i="4" s="1"/>
  <c r="I74" i="5" s="1"/>
  <c r="F74" i="4"/>
  <c r="U74" i="4" s="1"/>
  <c r="H74" i="5" s="1"/>
  <c r="Q73" i="4"/>
  <c r="X73" i="4" s="1"/>
  <c r="K73" i="5" s="1"/>
  <c r="L73" i="4"/>
  <c r="I73" i="4"/>
  <c r="F73" i="4"/>
  <c r="F72" i="4" s="1"/>
  <c r="U72" i="4" s="1"/>
  <c r="H72" i="5" s="1"/>
  <c r="Q70" i="4"/>
  <c r="X70" i="4" s="1"/>
  <c r="K70" i="5" s="1"/>
  <c r="L70" i="4"/>
  <c r="W70" i="4" s="1"/>
  <c r="J70" i="5" s="1"/>
  <c r="I70" i="4"/>
  <c r="V70" i="4" s="1"/>
  <c r="I70" i="5" s="1"/>
  <c r="F70" i="4"/>
  <c r="U70" i="4" s="1"/>
  <c r="H70" i="5" s="1"/>
  <c r="Q69" i="4"/>
  <c r="X69" i="4" s="1"/>
  <c r="K69" i="5" s="1"/>
  <c r="L69" i="4"/>
  <c r="W69" i="4" s="1"/>
  <c r="J69" i="5" s="1"/>
  <c r="I69" i="4"/>
  <c r="V69" i="4" s="1"/>
  <c r="I69" i="5" s="1"/>
  <c r="F69" i="4"/>
  <c r="U69" i="4" s="1"/>
  <c r="H69" i="5" s="1"/>
  <c r="Q68" i="4"/>
  <c r="X68" i="4" s="1"/>
  <c r="K68" i="5" s="1"/>
  <c r="L68" i="4"/>
  <c r="W68" i="4" s="1"/>
  <c r="J68" i="5" s="1"/>
  <c r="I68" i="4"/>
  <c r="F68" i="4"/>
  <c r="U68" i="4" s="1"/>
  <c r="H68" i="5" s="1"/>
  <c r="Q67" i="4"/>
  <c r="X67" i="4" s="1"/>
  <c r="K67" i="5" s="1"/>
  <c r="L67" i="4"/>
  <c r="W67" i="4" s="1"/>
  <c r="J67" i="5" s="1"/>
  <c r="I67" i="4"/>
  <c r="V67" i="4" s="1"/>
  <c r="I67" i="5" s="1"/>
  <c r="F67" i="4"/>
  <c r="U67" i="4" s="1"/>
  <c r="H67" i="5" s="1"/>
  <c r="Q66" i="4"/>
  <c r="X66" i="4" s="1"/>
  <c r="K66" i="5" s="1"/>
  <c r="L66" i="4"/>
  <c r="W66" i="4" s="1"/>
  <c r="J66" i="5" s="1"/>
  <c r="I66" i="4"/>
  <c r="V66" i="4" s="1"/>
  <c r="F66" i="4"/>
  <c r="U66" i="4" s="1"/>
  <c r="H66" i="5" s="1"/>
  <c r="Q65" i="4"/>
  <c r="X65" i="4" s="1"/>
  <c r="K65" i="5" s="1"/>
  <c r="L65" i="4"/>
  <c r="W65" i="4" s="1"/>
  <c r="J65" i="5" s="1"/>
  <c r="I65" i="4"/>
  <c r="V65" i="4" s="1"/>
  <c r="I65" i="5" s="1"/>
  <c r="F65" i="4"/>
  <c r="Q56" i="4"/>
  <c r="L56" i="4"/>
  <c r="W56" i="4" s="1"/>
  <c r="J56" i="5" s="1"/>
  <c r="I56" i="4"/>
  <c r="V56" i="4" s="1"/>
  <c r="I56" i="5" s="1"/>
  <c r="F56" i="4"/>
  <c r="U56" i="4" s="1"/>
  <c r="H56" i="5" s="1"/>
  <c r="Q55" i="4"/>
  <c r="X55" i="4" s="1"/>
  <c r="K55" i="5" s="1"/>
  <c r="L55" i="4"/>
  <c r="I55" i="4"/>
  <c r="F55" i="4"/>
  <c r="U55" i="4" s="1"/>
  <c r="H55" i="5" s="1"/>
  <c r="Q52" i="4"/>
  <c r="X52" i="4" s="1"/>
  <c r="K52" i="5" s="1"/>
  <c r="L52" i="4"/>
  <c r="W52" i="4" s="1"/>
  <c r="J52" i="5" s="1"/>
  <c r="I52" i="4"/>
  <c r="V52" i="4" s="1"/>
  <c r="F52" i="4"/>
  <c r="U52" i="4" s="1"/>
  <c r="H52" i="5" s="1"/>
  <c r="Q51" i="4"/>
  <c r="X51" i="4" s="1"/>
  <c r="K51" i="5" s="1"/>
  <c r="L51" i="4"/>
  <c r="L50" i="4" s="1"/>
  <c r="W50" i="4" s="1"/>
  <c r="J50" i="5" s="1"/>
  <c r="I51" i="4"/>
  <c r="V51" i="4" s="1"/>
  <c r="I51" i="5" s="1"/>
  <c r="F51" i="4"/>
  <c r="Q48" i="4"/>
  <c r="X48" i="4" s="1"/>
  <c r="K48" i="5" s="1"/>
  <c r="L48" i="4"/>
  <c r="W48" i="4" s="1"/>
  <c r="J48" i="5" s="1"/>
  <c r="I48" i="4"/>
  <c r="V48" i="4" s="1"/>
  <c r="I48" i="5" s="1"/>
  <c r="F48" i="4"/>
  <c r="Q47" i="4"/>
  <c r="X47" i="4" s="1"/>
  <c r="K47" i="5" s="1"/>
  <c r="L47" i="4"/>
  <c r="W47" i="4" s="1"/>
  <c r="J47" i="5" s="1"/>
  <c r="I47" i="4"/>
  <c r="V47" i="4" s="1"/>
  <c r="I47" i="5" s="1"/>
  <c r="F47" i="4"/>
  <c r="V44" i="4"/>
  <c r="I44" i="5" s="1"/>
  <c r="Q44" i="4"/>
  <c r="X44" i="4" s="1"/>
  <c r="K44" i="5" s="1"/>
  <c r="L44" i="4"/>
  <c r="W44" i="4" s="1"/>
  <c r="J44" i="5" s="1"/>
  <c r="I44" i="4"/>
  <c r="F44" i="4"/>
  <c r="Q43" i="4"/>
  <c r="X43" i="4" s="1"/>
  <c r="K43" i="5" s="1"/>
  <c r="L43" i="4"/>
  <c r="W43" i="4" s="1"/>
  <c r="J43" i="5" s="1"/>
  <c r="I43" i="4"/>
  <c r="V43" i="4" s="1"/>
  <c r="I43" i="5" s="1"/>
  <c r="F43" i="4"/>
  <c r="U43" i="4" s="1"/>
  <c r="X41" i="4"/>
  <c r="W41" i="4"/>
  <c r="V41" i="4"/>
  <c r="U41" i="4"/>
  <c r="Q40" i="4"/>
  <c r="X40" i="4" s="1"/>
  <c r="K40" i="5" s="1"/>
  <c r="L40" i="4"/>
  <c r="W40" i="4" s="1"/>
  <c r="J40" i="5" s="1"/>
  <c r="I40" i="4"/>
  <c r="V40" i="4" s="1"/>
  <c r="I40" i="5" s="1"/>
  <c r="F40" i="4"/>
  <c r="U40" i="4" s="1"/>
  <c r="H40" i="5" s="1"/>
  <c r="Q39" i="4"/>
  <c r="L39" i="4"/>
  <c r="W39" i="4" s="1"/>
  <c r="J39" i="5" s="1"/>
  <c r="I39" i="4"/>
  <c r="F39" i="4"/>
  <c r="F38" i="4" s="1"/>
  <c r="U38" i="4" s="1"/>
  <c r="H38" i="5" s="1"/>
  <c r="Q36" i="4"/>
  <c r="X36" i="4" s="1"/>
  <c r="K36" i="5" s="1"/>
  <c r="L36" i="4"/>
  <c r="W36" i="4" s="1"/>
  <c r="J36" i="5" s="1"/>
  <c r="I36" i="4"/>
  <c r="V36" i="4" s="1"/>
  <c r="I36" i="5" s="1"/>
  <c r="F36" i="4"/>
  <c r="U36" i="4" s="1"/>
  <c r="Q35" i="4"/>
  <c r="Q34" i="4" s="1"/>
  <c r="X34" i="4" s="1"/>
  <c r="K34" i="5" s="1"/>
  <c r="L35" i="4"/>
  <c r="I35" i="4"/>
  <c r="V35" i="4" s="1"/>
  <c r="I35" i="5" s="1"/>
  <c r="F35" i="4"/>
  <c r="U35" i="4" s="1"/>
  <c r="Q32" i="4"/>
  <c r="X32" i="4" s="1"/>
  <c r="K32" i="5" s="1"/>
  <c r="L32" i="4"/>
  <c r="W32" i="4" s="1"/>
  <c r="J32" i="5" s="1"/>
  <c r="I32" i="4"/>
  <c r="V32" i="4" s="1"/>
  <c r="I32" i="5" s="1"/>
  <c r="F32" i="4"/>
  <c r="U32" i="4" s="1"/>
  <c r="H32" i="5" s="1"/>
  <c r="Q31" i="4"/>
  <c r="X31" i="4" s="1"/>
  <c r="K31" i="5" s="1"/>
  <c r="L31" i="4"/>
  <c r="W31" i="4" s="1"/>
  <c r="J31" i="5" s="1"/>
  <c r="I31" i="4"/>
  <c r="F31" i="4"/>
  <c r="U31" i="4" s="1"/>
  <c r="H31" i="5" s="1"/>
  <c r="Q28" i="4"/>
  <c r="X28" i="4" s="1"/>
  <c r="K28" i="5" s="1"/>
  <c r="L28" i="4"/>
  <c r="W28" i="4" s="1"/>
  <c r="J28" i="5" s="1"/>
  <c r="I28" i="4"/>
  <c r="V28" i="4" s="1"/>
  <c r="I28" i="5" s="1"/>
  <c r="F28" i="4"/>
  <c r="U28" i="4" s="1"/>
  <c r="H28" i="5" s="1"/>
  <c r="Q27" i="4"/>
  <c r="L27" i="4"/>
  <c r="I27" i="4"/>
  <c r="V27" i="4" s="1"/>
  <c r="I27" i="5" s="1"/>
  <c r="F27" i="4"/>
  <c r="F26" i="4" s="1"/>
  <c r="U26" i="4" s="1"/>
  <c r="H26" i="5" s="1"/>
  <c r="Q24" i="4"/>
  <c r="X24" i="4" s="1"/>
  <c r="K24" i="5" s="1"/>
  <c r="L24" i="4"/>
  <c r="W24" i="4" s="1"/>
  <c r="J24" i="5" s="1"/>
  <c r="I24" i="4"/>
  <c r="V24" i="4" s="1"/>
  <c r="I24" i="5" s="1"/>
  <c r="F24" i="4"/>
  <c r="U24" i="4" s="1"/>
  <c r="H24" i="5" s="1"/>
  <c r="Q23" i="4"/>
  <c r="X23" i="4" s="1"/>
  <c r="K23" i="5" s="1"/>
  <c r="L23" i="4"/>
  <c r="W23" i="4" s="1"/>
  <c r="J23" i="5" s="1"/>
  <c r="I23" i="4"/>
  <c r="V23" i="4" s="1"/>
  <c r="I23" i="5" s="1"/>
  <c r="F23" i="4"/>
  <c r="R23" i="4" s="1"/>
  <c r="Q20" i="4"/>
  <c r="X20" i="4" s="1"/>
  <c r="K20" i="5" s="1"/>
  <c r="L20" i="4"/>
  <c r="W20" i="4" s="1"/>
  <c r="J20" i="5" s="1"/>
  <c r="I20" i="4"/>
  <c r="V20" i="4" s="1"/>
  <c r="I20" i="5" s="1"/>
  <c r="F20" i="4"/>
  <c r="U20" i="4" s="1"/>
  <c r="H20" i="5" s="1"/>
  <c r="Q19" i="4"/>
  <c r="L19" i="4"/>
  <c r="I19" i="4"/>
  <c r="V19" i="4" s="1"/>
  <c r="I19" i="5" s="1"/>
  <c r="F19" i="4"/>
  <c r="Q16" i="4"/>
  <c r="X16" i="4" s="1"/>
  <c r="K16" i="5" s="1"/>
  <c r="L16" i="4"/>
  <c r="W16" i="4" s="1"/>
  <c r="J16" i="5" s="1"/>
  <c r="I16" i="4"/>
  <c r="V16" i="4" s="1"/>
  <c r="I16" i="5" s="1"/>
  <c r="F16" i="4"/>
  <c r="U16" i="4" s="1"/>
  <c r="H16" i="5" s="1"/>
  <c r="Q15" i="4"/>
  <c r="X15" i="4" s="1"/>
  <c r="K15" i="5" s="1"/>
  <c r="L15" i="4"/>
  <c r="W15" i="4" s="1"/>
  <c r="J15" i="5" s="1"/>
  <c r="I15" i="4"/>
  <c r="F15" i="4"/>
  <c r="F14" i="4" s="1"/>
  <c r="U14" i="4" s="1"/>
  <c r="H14" i="5" s="1"/>
  <c r="Q12" i="4"/>
  <c r="X12" i="4" s="1"/>
  <c r="K12" i="5" s="1"/>
  <c r="L12" i="4"/>
  <c r="W12" i="4" s="1"/>
  <c r="J12" i="5" s="1"/>
  <c r="I12" i="4"/>
  <c r="V12" i="4" s="1"/>
  <c r="I12" i="5" s="1"/>
  <c r="F12" i="4"/>
  <c r="U12" i="4" s="1"/>
  <c r="H12" i="5" s="1"/>
  <c r="L11" i="4"/>
  <c r="I11" i="4"/>
  <c r="V11" i="4" s="1"/>
  <c r="I11" i="5" s="1"/>
  <c r="F11" i="4"/>
  <c r="F10" i="4" s="1"/>
  <c r="U10" i="4" s="1"/>
  <c r="H10" i="5" s="1"/>
  <c r="A4" i="4"/>
  <c r="A4" i="1"/>
  <c r="F54" i="4" l="1"/>
  <c r="U54" i="4" s="1"/>
  <c r="H54" i="5" s="1"/>
  <c r="F18" i="4"/>
  <c r="U18" i="4" s="1"/>
  <c r="H18" i="5" s="1"/>
  <c r="L42" i="4"/>
  <c r="W42" i="4" s="1"/>
  <c r="J42" i="5" s="1"/>
  <c r="I10" i="4"/>
  <c r="V10" i="4" s="1"/>
  <c r="I10" i="5" s="1"/>
  <c r="F22" i="4"/>
  <c r="U22" i="4" s="1"/>
  <c r="H22" i="5" s="1"/>
  <c r="U39" i="4"/>
  <c r="H39" i="5" s="1"/>
  <c r="F30" i="4"/>
  <c r="U30" i="4" s="1"/>
  <c r="H30" i="5" s="1"/>
  <c r="Z52" i="4"/>
  <c r="U73" i="4"/>
  <c r="H73" i="5" s="1"/>
  <c r="U15" i="4"/>
  <c r="H15" i="5" s="1"/>
  <c r="I26" i="4"/>
  <c r="V26" i="4" s="1"/>
  <c r="I26" i="5" s="1"/>
  <c r="I50" i="4"/>
  <c r="V50" i="4" s="1"/>
  <c r="I50" i="5" s="1"/>
  <c r="I18" i="4"/>
  <c r="V18" i="4" s="1"/>
  <c r="I18" i="5" s="1"/>
  <c r="Q50" i="4"/>
  <c r="X50" i="4" s="1"/>
  <c r="K50" i="5" s="1"/>
  <c r="I54" i="4"/>
  <c r="V54" i="4" s="1"/>
  <c r="I54" i="5" s="1"/>
  <c r="F50" i="4"/>
  <c r="U50" i="4" s="1"/>
  <c r="H50" i="5" s="1"/>
  <c r="U23" i="4"/>
  <c r="H23" i="5" s="1"/>
  <c r="I34" i="4"/>
  <c r="V34" i="4" s="1"/>
  <c r="I34" i="5" s="1"/>
  <c r="R15" i="4"/>
  <c r="R31" i="4"/>
  <c r="L10" i="4"/>
  <c r="W10" i="4" s="1"/>
  <c r="J10" i="5" s="1"/>
  <c r="W11" i="4"/>
  <c r="J11" i="5" s="1"/>
  <c r="H35" i="5"/>
  <c r="L34" i="4"/>
  <c r="W34" i="4" s="1"/>
  <c r="J34" i="5" s="1"/>
  <c r="W35" i="4"/>
  <c r="J35" i="5" s="1"/>
  <c r="Z75" i="4"/>
  <c r="H75" i="5"/>
  <c r="Z36" i="4"/>
  <c r="H36" i="5"/>
  <c r="W51" i="4"/>
  <c r="J51" i="5" s="1"/>
  <c r="I38" i="4"/>
  <c r="V38" i="4" s="1"/>
  <c r="I38" i="5" s="1"/>
  <c r="V39" i="4"/>
  <c r="I39" i="5" s="1"/>
  <c r="F46" i="4"/>
  <c r="U46" i="4" s="1"/>
  <c r="H46" i="5" s="1"/>
  <c r="U47" i="4"/>
  <c r="H47" i="5" s="1"/>
  <c r="R77" i="4"/>
  <c r="U77" i="4"/>
  <c r="F82" i="4"/>
  <c r="U82" i="4" s="1"/>
  <c r="H82" i="5" s="1"/>
  <c r="L104" i="4"/>
  <c r="W104" i="4" s="1"/>
  <c r="J104" i="5" s="1"/>
  <c r="W105" i="4"/>
  <c r="J105" i="5" s="1"/>
  <c r="Z102" i="4"/>
  <c r="H102" i="5"/>
  <c r="L18" i="4"/>
  <c r="W18" i="4" s="1"/>
  <c r="J18" i="5" s="1"/>
  <c r="W19" i="4"/>
  <c r="J19" i="5" s="1"/>
  <c r="X39" i="4"/>
  <c r="K39" i="5" s="1"/>
  <c r="Q38" i="4"/>
  <c r="X38" i="4" s="1"/>
  <c r="K38" i="5" s="1"/>
  <c r="Z106" i="4"/>
  <c r="H106" i="5"/>
  <c r="Z43" i="4"/>
  <c r="H43" i="5"/>
  <c r="Z66" i="4"/>
  <c r="I66" i="5"/>
  <c r="L26" i="4"/>
  <c r="W26" i="4" s="1"/>
  <c r="J26" i="5" s="1"/>
  <c r="W27" i="4"/>
  <c r="J27" i="5" s="1"/>
  <c r="R44" i="4"/>
  <c r="U44" i="4"/>
  <c r="H44" i="5" s="1"/>
  <c r="Q54" i="4"/>
  <c r="X54" i="4" s="1"/>
  <c r="K54" i="5" s="1"/>
  <c r="I90" i="4"/>
  <c r="V90" i="4" s="1"/>
  <c r="I90" i="5" s="1"/>
  <c r="V105" i="4"/>
  <c r="I105" i="5" s="1"/>
  <c r="I104" i="4"/>
  <c r="V104" i="4" s="1"/>
  <c r="I104" i="5" s="1"/>
  <c r="I52" i="5"/>
  <c r="Q10" i="4"/>
  <c r="X10" i="4" s="1"/>
  <c r="K10" i="5" s="1"/>
  <c r="Q14" i="4"/>
  <c r="X14" i="4" s="1"/>
  <c r="K14" i="5" s="1"/>
  <c r="R19" i="4"/>
  <c r="Q22" i="4"/>
  <c r="X22" i="4" s="1"/>
  <c r="K22" i="5" s="1"/>
  <c r="Q26" i="4"/>
  <c r="X26" i="4" s="1"/>
  <c r="K26" i="5" s="1"/>
  <c r="Q30" i="4"/>
  <c r="X30" i="4" s="1"/>
  <c r="K30" i="5" s="1"/>
  <c r="R68" i="4"/>
  <c r="R83" i="4"/>
  <c r="R96" i="4"/>
  <c r="L99" i="4"/>
  <c r="W99" i="4" s="1"/>
  <c r="J99" i="5" s="1"/>
  <c r="W100" i="4"/>
  <c r="J100" i="5" s="1"/>
  <c r="I82" i="4"/>
  <c r="I80" i="4" s="1"/>
  <c r="V80" i="4" s="1"/>
  <c r="I80" i="5" s="1"/>
  <c r="Z88" i="4"/>
  <c r="L90" i="4"/>
  <c r="W90" i="4" s="1"/>
  <c r="J90" i="5" s="1"/>
  <c r="Z93" i="4"/>
  <c r="Q99" i="4"/>
  <c r="R12" i="4"/>
  <c r="I14" i="4"/>
  <c r="V14" i="4" s="1"/>
  <c r="I14" i="5" s="1"/>
  <c r="R20" i="4"/>
  <c r="R28" i="4"/>
  <c r="I30" i="4"/>
  <c r="V30" i="4" s="1"/>
  <c r="I30" i="5" s="1"/>
  <c r="X35" i="4"/>
  <c r="K35" i="5" s="1"/>
  <c r="Q42" i="4"/>
  <c r="X42" i="4" s="1"/>
  <c r="K42" i="5" s="1"/>
  <c r="R48" i="4"/>
  <c r="R75" i="4"/>
  <c r="Z78" i="4"/>
  <c r="R85" i="4"/>
  <c r="Q90" i="4"/>
  <c r="X90" i="4" s="1"/>
  <c r="K90" i="5" s="1"/>
  <c r="R101" i="4"/>
  <c r="R106" i="4"/>
  <c r="H93" i="5"/>
  <c r="R36" i="4"/>
  <c r="Z70" i="4"/>
  <c r="X83" i="4"/>
  <c r="K83" i="5" s="1"/>
  <c r="Q82" i="4"/>
  <c r="W91" i="4"/>
  <c r="J91" i="5" s="1"/>
  <c r="R39" i="4"/>
  <c r="I42" i="4"/>
  <c r="V42" i="4" s="1"/>
  <c r="I42" i="5" s="1"/>
  <c r="I46" i="4"/>
  <c r="V46" i="4" s="1"/>
  <c r="I46" i="5" s="1"/>
  <c r="R87" i="4"/>
  <c r="R92" i="4"/>
  <c r="Q104" i="4"/>
  <c r="X104" i="4" s="1"/>
  <c r="K104" i="5" s="1"/>
  <c r="I64" i="4"/>
  <c r="V64" i="4" s="1"/>
  <c r="I64" i="5" s="1"/>
  <c r="Q72" i="4"/>
  <c r="X72" i="4" s="1"/>
  <c r="K72" i="5" s="1"/>
  <c r="R94" i="4"/>
  <c r="Z39" i="4"/>
  <c r="Z12" i="4"/>
  <c r="Z16" i="4"/>
  <c r="Z20" i="4"/>
  <c r="Z23" i="4"/>
  <c r="Z24" i="4"/>
  <c r="Z28" i="4"/>
  <c r="Z32" i="4"/>
  <c r="Z40" i="4"/>
  <c r="Z47" i="4"/>
  <c r="R11" i="4"/>
  <c r="X11" i="4"/>
  <c r="K11" i="5" s="1"/>
  <c r="R16" i="4"/>
  <c r="R14" i="4" s="1"/>
  <c r="X19" i="4"/>
  <c r="K19" i="5" s="1"/>
  <c r="R27" i="4"/>
  <c r="V31" i="4"/>
  <c r="I31" i="5" s="1"/>
  <c r="R35" i="4"/>
  <c r="U11" i="4"/>
  <c r="Q18" i="4"/>
  <c r="X18" i="4" s="1"/>
  <c r="K18" i="5" s="1"/>
  <c r="U19" i="4"/>
  <c r="H19" i="5" s="1"/>
  <c r="I22" i="4"/>
  <c r="V22" i="4" s="1"/>
  <c r="I22" i="5" s="1"/>
  <c r="U27" i="4"/>
  <c r="L14" i="4"/>
  <c r="W14" i="4" s="1"/>
  <c r="J14" i="5" s="1"/>
  <c r="L22" i="4"/>
  <c r="W22" i="4" s="1"/>
  <c r="J22" i="5" s="1"/>
  <c r="L30" i="4"/>
  <c r="W30" i="4" s="1"/>
  <c r="J30" i="5" s="1"/>
  <c r="F34" i="4"/>
  <c r="U34" i="4" s="1"/>
  <c r="H34" i="5" s="1"/>
  <c r="L38" i="4"/>
  <c r="W38" i="4" s="1"/>
  <c r="J38" i="5" s="1"/>
  <c r="F42" i="4"/>
  <c r="U42" i="4" s="1"/>
  <c r="H42" i="5" s="1"/>
  <c r="L46" i="4"/>
  <c r="W46" i="4" s="1"/>
  <c r="J46" i="5" s="1"/>
  <c r="U48" i="4"/>
  <c r="U51" i="4"/>
  <c r="V55" i="4"/>
  <c r="I55" i="5" s="1"/>
  <c r="X56" i="4"/>
  <c r="K56" i="5" s="1"/>
  <c r="L64" i="4"/>
  <c r="U65" i="4"/>
  <c r="F64" i="4"/>
  <c r="R65" i="4"/>
  <c r="Z69" i="4"/>
  <c r="R69" i="4"/>
  <c r="I72" i="4"/>
  <c r="V72" i="4" s="1"/>
  <c r="I72" i="5" s="1"/>
  <c r="V73" i="4"/>
  <c r="I73" i="5" s="1"/>
  <c r="X74" i="4"/>
  <c r="Z76" i="4"/>
  <c r="R76" i="4"/>
  <c r="Z87" i="4"/>
  <c r="Z95" i="4"/>
  <c r="Q46" i="4"/>
  <c r="X46" i="4" s="1"/>
  <c r="K46" i="5" s="1"/>
  <c r="W55" i="4"/>
  <c r="J55" i="5" s="1"/>
  <c r="L54" i="4"/>
  <c r="W54" i="4" s="1"/>
  <c r="J54" i="5" s="1"/>
  <c r="W73" i="4"/>
  <c r="J73" i="5" s="1"/>
  <c r="L72" i="4"/>
  <c r="W72" i="4" s="1"/>
  <c r="J72" i="5" s="1"/>
  <c r="Z84" i="4"/>
  <c r="Z92" i="4"/>
  <c r="Z96" i="4"/>
  <c r="Z101" i="4"/>
  <c r="V15" i="4"/>
  <c r="R32" i="4"/>
  <c r="R30" i="4" s="1"/>
  <c r="R40" i="4"/>
  <c r="R43" i="4"/>
  <c r="R42" i="4" s="1"/>
  <c r="R56" i="4"/>
  <c r="Z67" i="4"/>
  <c r="R67" i="4"/>
  <c r="V68" i="4"/>
  <c r="R74" i="4"/>
  <c r="Z85" i="4"/>
  <c r="R24" i="4"/>
  <c r="R22" i="4" s="1"/>
  <c r="X27" i="4"/>
  <c r="K27" i="5" s="1"/>
  <c r="R47" i="4"/>
  <c r="R51" i="4"/>
  <c r="R52" i="4"/>
  <c r="R55" i="4"/>
  <c r="Q64" i="4"/>
  <c r="R66" i="4"/>
  <c r="R70" i="4"/>
  <c r="R73" i="4"/>
  <c r="Z86" i="4"/>
  <c r="Z94" i="4"/>
  <c r="X99" i="4"/>
  <c r="K99" i="5" s="1"/>
  <c r="Z107" i="4"/>
  <c r="L82" i="4"/>
  <c r="F90" i="4"/>
  <c r="U90" i="4" s="1"/>
  <c r="H90" i="5" s="1"/>
  <c r="L98" i="4"/>
  <c r="W98" i="4" s="1"/>
  <c r="J98" i="5" s="1"/>
  <c r="F99" i="4"/>
  <c r="F104" i="4"/>
  <c r="U104" i="4" s="1"/>
  <c r="H104" i="5" s="1"/>
  <c r="R78" i="4"/>
  <c r="X82" i="4"/>
  <c r="K82" i="5" s="1"/>
  <c r="V83" i="4"/>
  <c r="R84" i="4"/>
  <c r="R86" i="4"/>
  <c r="R88" i="4"/>
  <c r="R91" i="4"/>
  <c r="X91" i="4"/>
  <c r="R93" i="4"/>
  <c r="R95" i="4"/>
  <c r="V99" i="4"/>
  <c r="I99" i="5" s="1"/>
  <c r="R100" i="4"/>
  <c r="X100" i="4"/>
  <c r="K100" i="5" s="1"/>
  <c r="R102" i="4"/>
  <c r="R105" i="4"/>
  <c r="X105" i="4"/>
  <c r="R107" i="4"/>
  <c r="A2" i="4"/>
  <c r="Q98" i="4" l="1"/>
  <c r="X98" i="4" s="1"/>
  <c r="K98" i="5" s="1"/>
  <c r="R34" i="4"/>
  <c r="R46" i="4"/>
  <c r="R54" i="4"/>
  <c r="R10" i="4"/>
  <c r="R38" i="4"/>
  <c r="I62" i="4"/>
  <c r="Z44" i="4"/>
  <c r="Z42" i="4" s="1"/>
  <c r="Z31" i="4"/>
  <c r="Z30" i="4" s="1"/>
  <c r="Z105" i="4"/>
  <c r="Z104" i="4" s="1"/>
  <c r="Z98" i="4" s="1"/>
  <c r="K105" i="5"/>
  <c r="Z91" i="4"/>
  <c r="Z90" i="4" s="1"/>
  <c r="K91" i="5"/>
  <c r="Z74" i="4"/>
  <c r="K74" i="5"/>
  <c r="Z11" i="4"/>
  <c r="Z10" i="4" s="1"/>
  <c r="H11" i="5"/>
  <c r="Z68" i="4"/>
  <c r="I68" i="5"/>
  <c r="Z65" i="4"/>
  <c r="H65" i="5"/>
  <c r="Z22" i="4"/>
  <c r="Q80" i="4"/>
  <c r="X80" i="4" s="1"/>
  <c r="K80" i="5" s="1"/>
  <c r="R18" i="4"/>
  <c r="R90" i="4"/>
  <c r="R26" i="4"/>
  <c r="Z100" i="4"/>
  <c r="Z99" i="4" s="1"/>
  <c r="R82" i="4"/>
  <c r="V82" i="4"/>
  <c r="I82" i="5" s="1"/>
  <c r="Z48" i="4"/>
  <c r="Z46" i="4" s="1"/>
  <c r="H48" i="5"/>
  <c r="Z27" i="4"/>
  <c r="Z26" i="4" s="1"/>
  <c r="H27" i="5"/>
  <c r="I98" i="4"/>
  <c r="V98" i="4" s="1"/>
  <c r="I98" i="5" s="1"/>
  <c r="Z35" i="4"/>
  <c r="Z34" i="4" s="1"/>
  <c r="Z15" i="4"/>
  <c r="Z14" i="4" s="1"/>
  <c r="I15" i="5"/>
  <c r="Z51" i="4"/>
  <c r="Z50" i="4" s="1"/>
  <c r="H51" i="5"/>
  <c r="R99" i="4"/>
  <c r="Z83" i="4"/>
  <c r="Z82" i="4" s="1"/>
  <c r="I83" i="5"/>
  <c r="F80" i="4"/>
  <c r="U80" i="4" s="1"/>
  <c r="H80" i="5" s="1"/>
  <c r="R104" i="4"/>
  <c r="Z56" i="4"/>
  <c r="Z77" i="4"/>
  <c r="H77" i="5"/>
  <c r="R64" i="4"/>
  <c r="R72" i="4"/>
  <c r="F62" i="4"/>
  <c r="U64" i="4"/>
  <c r="H64" i="5" s="1"/>
  <c r="Z55" i="4"/>
  <c r="Z19" i="4"/>
  <c r="Z18" i="4" s="1"/>
  <c r="L80" i="4"/>
  <c r="W80" i="4" s="1"/>
  <c r="J80" i="5" s="1"/>
  <c r="W82" i="4"/>
  <c r="J82" i="5" s="1"/>
  <c r="Z64" i="4"/>
  <c r="W64" i="4"/>
  <c r="J64" i="5" s="1"/>
  <c r="L62" i="4"/>
  <c r="F98" i="4"/>
  <c r="U98" i="4" s="1"/>
  <c r="H98" i="5" s="1"/>
  <c r="U99" i="4"/>
  <c r="H99" i="5" s="1"/>
  <c r="R50" i="4"/>
  <c r="X64" i="4"/>
  <c r="K64" i="5" s="1"/>
  <c r="Q62" i="4"/>
  <c r="Z73" i="4"/>
  <c r="V62" i="4"/>
  <c r="I62" i="5" s="1"/>
  <c r="I60" i="4"/>
  <c r="V60" i="4" s="1"/>
  <c r="I60" i="5" s="1"/>
  <c r="Z38" i="4"/>
  <c r="AL107" i="1"/>
  <c r="AL106" i="1"/>
  <c r="AL105" i="1"/>
  <c r="AL102" i="1"/>
  <c r="AL101" i="1"/>
  <c r="AL100" i="1"/>
  <c r="AL96" i="1"/>
  <c r="AL95" i="1"/>
  <c r="AL94" i="1"/>
  <c r="AL93" i="1"/>
  <c r="AL92" i="1"/>
  <c r="AL91" i="1"/>
  <c r="AL88" i="1"/>
  <c r="AL87" i="1"/>
  <c r="AL86" i="1"/>
  <c r="AL85" i="1"/>
  <c r="AL84" i="1"/>
  <c r="AL83" i="1"/>
  <c r="AL78" i="1"/>
  <c r="AL77" i="1"/>
  <c r="AL76" i="1"/>
  <c r="AL75" i="1"/>
  <c r="AL74" i="1"/>
  <c r="AL73" i="1"/>
  <c r="AL70" i="1"/>
  <c r="AL69" i="1"/>
  <c r="AL68" i="1"/>
  <c r="AL67" i="1"/>
  <c r="AL66" i="1"/>
  <c r="AL65" i="1"/>
  <c r="AL56" i="1"/>
  <c r="AL55" i="1"/>
  <c r="AL52" i="1"/>
  <c r="AL51" i="1"/>
  <c r="AL48" i="1"/>
  <c r="AL47" i="1"/>
  <c r="AL44" i="1"/>
  <c r="AL43" i="1"/>
  <c r="AL40" i="1"/>
  <c r="AL39" i="1"/>
  <c r="AL36" i="1"/>
  <c r="AL35" i="1"/>
  <c r="AL32" i="1"/>
  <c r="AL31" i="1"/>
  <c r="AL28" i="1"/>
  <c r="AL27" i="1"/>
  <c r="AL24" i="1"/>
  <c r="AL23" i="1"/>
  <c r="AL20" i="1"/>
  <c r="AL19" i="1"/>
  <c r="AL16" i="1"/>
  <c r="AL15" i="1"/>
  <c r="AL12" i="1"/>
  <c r="AL11" i="1"/>
  <c r="V107" i="1"/>
  <c r="V106" i="1"/>
  <c r="V105" i="1"/>
  <c r="V102" i="1"/>
  <c r="V101" i="1"/>
  <c r="V100" i="1"/>
  <c r="V96" i="1"/>
  <c r="V95" i="1"/>
  <c r="V94" i="1"/>
  <c r="V93" i="1"/>
  <c r="V92" i="1"/>
  <c r="V91" i="1"/>
  <c r="V88" i="1"/>
  <c r="V87" i="1"/>
  <c r="V86" i="1"/>
  <c r="V85" i="1"/>
  <c r="V84" i="1"/>
  <c r="V83" i="1"/>
  <c r="V78" i="1"/>
  <c r="V77" i="1"/>
  <c r="V76" i="1"/>
  <c r="V75" i="1"/>
  <c r="V74" i="1"/>
  <c r="V73" i="1"/>
  <c r="V70" i="1"/>
  <c r="V69" i="1"/>
  <c r="V68" i="1"/>
  <c r="V67" i="1"/>
  <c r="V66" i="1"/>
  <c r="V65" i="1"/>
  <c r="V56" i="1"/>
  <c r="V55" i="1"/>
  <c r="V52" i="1"/>
  <c r="V51" i="1"/>
  <c r="V48" i="1"/>
  <c r="V47" i="1"/>
  <c r="V44" i="1"/>
  <c r="V43" i="1"/>
  <c r="V40" i="1"/>
  <c r="V39" i="1"/>
  <c r="V36" i="1"/>
  <c r="V35" i="1"/>
  <c r="V32" i="1"/>
  <c r="V31" i="1"/>
  <c r="V28" i="1"/>
  <c r="V27" i="1"/>
  <c r="AR27" i="1" s="1"/>
  <c r="V24" i="1"/>
  <c r="V23" i="1"/>
  <c r="V20" i="1"/>
  <c r="V19" i="1"/>
  <c r="V16" i="1"/>
  <c r="V15" i="1"/>
  <c r="V12" i="1"/>
  <c r="K107" i="1"/>
  <c r="K106" i="1"/>
  <c r="K105" i="1"/>
  <c r="K102" i="1"/>
  <c r="K101" i="1"/>
  <c r="K100" i="1"/>
  <c r="K96" i="1"/>
  <c r="K95" i="1"/>
  <c r="K94" i="1"/>
  <c r="K93" i="1"/>
  <c r="K92" i="1"/>
  <c r="K91" i="1"/>
  <c r="K88" i="1"/>
  <c r="K87" i="1"/>
  <c r="K86" i="1"/>
  <c r="K85" i="1"/>
  <c r="K84" i="1"/>
  <c r="K83" i="1"/>
  <c r="K78" i="1"/>
  <c r="K77" i="1"/>
  <c r="K76" i="1"/>
  <c r="K75" i="1"/>
  <c r="K74" i="1"/>
  <c r="K73" i="1"/>
  <c r="K70" i="1"/>
  <c r="K69" i="1"/>
  <c r="K68" i="1"/>
  <c r="K67" i="1"/>
  <c r="K66" i="1"/>
  <c r="K65" i="1"/>
  <c r="K56" i="1"/>
  <c r="K55" i="1"/>
  <c r="K52" i="1"/>
  <c r="K51" i="1"/>
  <c r="K48" i="1"/>
  <c r="K47" i="1"/>
  <c r="K44" i="1"/>
  <c r="K43" i="1"/>
  <c r="K40" i="1"/>
  <c r="K39" i="1"/>
  <c r="K36" i="1"/>
  <c r="K35" i="1"/>
  <c r="K32" i="1"/>
  <c r="K31" i="1"/>
  <c r="K28" i="1"/>
  <c r="K27" i="1"/>
  <c r="K24" i="1"/>
  <c r="K23" i="1"/>
  <c r="K20" i="1"/>
  <c r="K19" i="1"/>
  <c r="K16" i="1"/>
  <c r="K15" i="1"/>
  <c r="K12" i="1"/>
  <c r="K11" i="1"/>
  <c r="F107" i="1"/>
  <c r="F106" i="1"/>
  <c r="F105" i="1"/>
  <c r="F102" i="1"/>
  <c r="F101" i="1"/>
  <c r="F100" i="1"/>
  <c r="F96" i="1"/>
  <c r="F95" i="1"/>
  <c r="F94" i="1"/>
  <c r="F93" i="1"/>
  <c r="F92" i="1"/>
  <c r="F91" i="1"/>
  <c r="F88" i="1"/>
  <c r="F87" i="1"/>
  <c r="F86" i="1"/>
  <c r="F85" i="1"/>
  <c r="F84" i="1"/>
  <c r="F83" i="1"/>
  <c r="F78" i="1"/>
  <c r="F77" i="1"/>
  <c r="F76" i="1"/>
  <c r="F75" i="1"/>
  <c r="F74" i="1"/>
  <c r="F73" i="1"/>
  <c r="F70" i="1"/>
  <c r="F69" i="1"/>
  <c r="F68" i="1"/>
  <c r="F67" i="1"/>
  <c r="F66" i="1"/>
  <c r="F65" i="1"/>
  <c r="F56" i="1"/>
  <c r="F55" i="1"/>
  <c r="F52" i="1"/>
  <c r="F51" i="1"/>
  <c r="F48" i="1"/>
  <c r="F47" i="1"/>
  <c r="F44" i="1"/>
  <c r="F43" i="1"/>
  <c r="F40" i="1"/>
  <c r="F39" i="1"/>
  <c r="F38" i="1" s="1"/>
  <c r="F36" i="1"/>
  <c r="F35" i="1"/>
  <c r="F32" i="1"/>
  <c r="F31" i="1"/>
  <c r="F28" i="1"/>
  <c r="F27" i="1"/>
  <c r="F24" i="1"/>
  <c r="F23" i="1"/>
  <c r="F20" i="1"/>
  <c r="F19" i="1"/>
  <c r="F16" i="1"/>
  <c r="F15" i="1"/>
  <c r="F12" i="1"/>
  <c r="F11" i="1"/>
  <c r="K34" i="1" l="1"/>
  <c r="Z80" i="4"/>
  <c r="R98" i="4"/>
  <c r="F54" i="1"/>
  <c r="K10" i="1"/>
  <c r="K42" i="1"/>
  <c r="Z54" i="4"/>
  <c r="R80" i="4"/>
  <c r="K50" i="1"/>
  <c r="Z72" i="4"/>
  <c r="Z62" i="4" s="1"/>
  <c r="Z60" i="4" s="1"/>
  <c r="L60" i="4"/>
  <c r="W60" i="4" s="1"/>
  <c r="J60" i="5" s="1"/>
  <c r="W62" i="4"/>
  <c r="J62" i="5" s="1"/>
  <c r="U62" i="4"/>
  <c r="H62" i="5" s="1"/>
  <c r="F60" i="4"/>
  <c r="U60" i="4" s="1"/>
  <c r="H60" i="5" s="1"/>
  <c r="Q60" i="4"/>
  <c r="X60" i="4" s="1"/>
  <c r="K60" i="5" s="1"/>
  <c r="X62" i="4"/>
  <c r="K62" i="5" s="1"/>
  <c r="R62" i="4"/>
  <c r="V104" i="1"/>
  <c r="V10" i="1"/>
  <c r="V18" i="1"/>
  <c r="V26" i="1"/>
  <c r="V34" i="1"/>
  <c r="V42" i="1"/>
  <c r="V50" i="1"/>
  <c r="V99" i="1"/>
  <c r="AL30" i="1"/>
  <c r="K82" i="1"/>
  <c r="K22" i="1"/>
  <c r="K104" i="1"/>
  <c r="F10" i="1"/>
  <c r="F18" i="1"/>
  <c r="F26" i="1"/>
  <c r="F34" i="1"/>
  <c r="K99" i="1"/>
  <c r="V14" i="1"/>
  <c r="V22" i="1"/>
  <c r="V30" i="1"/>
  <c r="V38" i="1"/>
  <c r="AL18" i="1"/>
  <c r="AL26" i="1"/>
  <c r="AL34" i="1"/>
  <c r="K54" i="1"/>
  <c r="K72" i="1"/>
  <c r="F82" i="1"/>
  <c r="V64" i="1"/>
  <c r="AL72" i="1"/>
  <c r="F30" i="1"/>
  <c r="K38" i="1"/>
  <c r="K46" i="1"/>
  <c r="AL42" i="1"/>
  <c r="AL14" i="1"/>
  <c r="AL90" i="1"/>
  <c r="AL46" i="1"/>
  <c r="AL54" i="1"/>
  <c r="V90" i="1"/>
  <c r="V82" i="1"/>
  <c r="V80" i="1" s="1"/>
  <c r="V46" i="1"/>
  <c r="V54" i="1"/>
  <c r="V72" i="1"/>
  <c r="K64" i="1"/>
  <c r="K62" i="1" s="1"/>
  <c r="K14" i="1"/>
  <c r="K18" i="1"/>
  <c r="K90" i="1"/>
  <c r="K80" i="1" s="1"/>
  <c r="K26" i="1"/>
  <c r="K30" i="1"/>
  <c r="F50" i="1"/>
  <c r="F46" i="1"/>
  <c r="F22" i="1"/>
  <c r="F99" i="1"/>
  <c r="F104" i="1"/>
  <c r="F90" i="1"/>
  <c r="F80" i="1" s="1"/>
  <c r="F72" i="1"/>
  <c r="F64" i="1"/>
  <c r="F42" i="1"/>
  <c r="F14" i="1"/>
  <c r="AL22" i="1"/>
  <c r="AL50" i="1"/>
  <c r="AL64" i="1"/>
  <c r="AL82" i="1"/>
  <c r="AL99" i="1"/>
  <c r="AL10" i="1"/>
  <c r="AL38" i="1"/>
  <c r="AL104" i="1"/>
  <c r="R60" i="4" l="1"/>
  <c r="AL62" i="1"/>
  <c r="V98" i="1"/>
  <c r="F62" i="1"/>
  <c r="F60" i="1" s="1"/>
  <c r="AL98" i="1"/>
  <c r="AS99" i="1"/>
  <c r="G99" i="5" s="1"/>
  <c r="AL80" i="1"/>
  <c r="AL60" i="1" s="1"/>
  <c r="K60" i="1"/>
  <c r="V62" i="1"/>
  <c r="V60" i="1" s="1"/>
  <c r="K98" i="1"/>
  <c r="F98" i="1"/>
  <c r="AP99" i="1"/>
  <c r="D99" i="5" s="1"/>
  <c r="AM66" i="1"/>
  <c r="A2" i="1" l="1"/>
  <c r="AS107" i="1" l="1"/>
  <c r="G107" i="5" s="1"/>
  <c r="AR107" i="1"/>
  <c r="F107" i="5" s="1"/>
  <c r="AQ107" i="1"/>
  <c r="E107" i="5" s="1"/>
  <c r="AP107" i="1"/>
  <c r="D107" i="5" s="1"/>
  <c r="AS106" i="1"/>
  <c r="G106" i="5" s="1"/>
  <c r="AR106" i="1"/>
  <c r="F106" i="5" s="1"/>
  <c r="AQ106" i="1"/>
  <c r="E106" i="5" s="1"/>
  <c r="AP106" i="1"/>
  <c r="D106" i="5" s="1"/>
  <c r="AS105" i="1"/>
  <c r="G105" i="5" s="1"/>
  <c r="AR105" i="1"/>
  <c r="F105" i="5" s="1"/>
  <c r="AQ105" i="1"/>
  <c r="E105" i="5" s="1"/>
  <c r="AP105" i="1"/>
  <c r="D105" i="5" s="1"/>
  <c r="AS104" i="1"/>
  <c r="G104" i="5" s="1"/>
  <c r="AR104" i="1"/>
  <c r="F104" i="5" s="1"/>
  <c r="AQ104" i="1"/>
  <c r="E104" i="5" s="1"/>
  <c r="AP104" i="1"/>
  <c r="D104" i="5" s="1"/>
  <c r="AS102" i="1"/>
  <c r="G102" i="5" s="1"/>
  <c r="AR102" i="1"/>
  <c r="F102" i="5" s="1"/>
  <c r="AQ102" i="1"/>
  <c r="E102" i="5" s="1"/>
  <c r="AP102" i="1"/>
  <c r="D102" i="5" s="1"/>
  <c r="AS101" i="1"/>
  <c r="G101" i="5" s="1"/>
  <c r="AR101" i="1"/>
  <c r="F101" i="5" s="1"/>
  <c r="AQ101" i="1"/>
  <c r="E101" i="5" s="1"/>
  <c r="AP101" i="1"/>
  <c r="D101" i="5" s="1"/>
  <c r="AS100" i="1"/>
  <c r="G100" i="5" s="1"/>
  <c r="AR100" i="1"/>
  <c r="F100" i="5" s="1"/>
  <c r="AQ100" i="1"/>
  <c r="E100" i="5" s="1"/>
  <c r="AP100" i="1"/>
  <c r="D100" i="5" s="1"/>
  <c r="AR99" i="1"/>
  <c r="F99" i="5" s="1"/>
  <c r="AQ99" i="1"/>
  <c r="E99" i="5" s="1"/>
  <c r="AS98" i="1"/>
  <c r="G98" i="5" s="1"/>
  <c r="AR98" i="1"/>
  <c r="F98" i="5" s="1"/>
  <c r="AQ98" i="1"/>
  <c r="E98" i="5" s="1"/>
  <c r="AP98" i="1"/>
  <c r="D98" i="5" s="1"/>
  <c r="AS96" i="1"/>
  <c r="G96" i="5" s="1"/>
  <c r="AR96" i="1"/>
  <c r="F96" i="5" s="1"/>
  <c r="AQ96" i="1"/>
  <c r="E96" i="5" s="1"/>
  <c r="AP96" i="1"/>
  <c r="D96" i="5" s="1"/>
  <c r="AS95" i="1"/>
  <c r="G95" i="5" s="1"/>
  <c r="AR95" i="1"/>
  <c r="F95" i="5" s="1"/>
  <c r="AQ95" i="1"/>
  <c r="E95" i="5" s="1"/>
  <c r="AP95" i="1"/>
  <c r="D95" i="5" s="1"/>
  <c r="AS94" i="1"/>
  <c r="G94" i="5" s="1"/>
  <c r="AR94" i="1"/>
  <c r="F94" i="5" s="1"/>
  <c r="AQ94" i="1"/>
  <c r="E94" i="5" s="1"/>
  <c r="AP94" i="1"/>
  <c r="D94" i="5" s="1"/>
  <c r="AS93" i="1"/>
  <c r="G93" i="5" s="1"/>
  <c r="AR93" i="1"/>
  <c r="F93" i="5" s="1"/>
  <c r="AQ93" i="1"/>
  <c r="E93" i="5" s="1"/>
  <c r="AP93" i="1"/>
  <c r="D93" i="5" s="1"/>
  <c r="AS92" i="1"/>
  <c r="G92" i="5" s="1"/>
  <c r="AR92" i="1"/>
  <c r="F92" i="5" s="1"/>
  <c r="AQ92" i="1"/>
  <c r="E92" i="5" s="1"/>
  <c r="AP92" i="1"/>
  <c r="D92" i="5" s="1"/>
  <c r="AS91" i="1"/>
  <c r="G91" i="5" s="1"/>
  <c r="AR91" i="1"/>
  <c r="F91" i="5" s="1"/>
  <c r="AQ91" i="1"/>
  <c r="E91" i="5" s="1"/>
  <c r="AP91" i="1"/>
  <c r="D91" i="5" s="1"/>
  <c r="AS90" i="1"/>
  <c r="G90" i="5" s="1"/>
  <c r="AR90" i="1"/>
  <c r="F90" i="5" s="1"/>
  <c r="AQ90" i="1"/>
  <c r="E90" i="5" s="1"/>
  <c r="AP90" i="1"/>
  <c r="D90" i="5" s="1"/>
  <c r="AS88" i="1"/>
  <c r="G88" i="5" s="1"/>
  <c r="AR88" i="1"/>
  <c r="F88" i="5" s="1"/>
  <c r="AQ88" i="1"/>
  <c r="E88" i="5" s="1"/>
  <c r="AP88" i="1"/>
  <c r="D88" i="5" s="1"/>
  <c r="AS87" i="1"/>
  <c r="G87" i="5" s="1"/>
  <c r="AR87" i="1"/>
  <c r="F87" i="5" s="1"/>
  <c r="AQ87" i="1"/>
  <c r="E87" i="5" s="1"/>
  <c r="AP87" i="1"/>
  <c r="D87" i="5" s="1"/>
  <c r="AS86" i="1"/>
  <c r="G86" i="5" s="1"/>
  <c r="AR86" i="1"/>
  <c r="F86" i="5" s="1"/>
  <c r="AQ86" i="1"/>
  <c r="E86" i="5" s="1"/>
  <c r="AP86" i="1"/>
  <c r="D86" i="5" s="1"/>
  <c r="AS85" i="1"/>
  <c r="G85" i="5" s="1"/>
  <c r="AR85" i="1"/>
  <c r="F85" i="5" s="1"/>
  <c r="AQ85" i="1"/>
  <c r="E85" i="5" s="1"/>
  <c r="AP85" i="1"/>
  <c r="D85" i="5" s="1"/>
  <c r="AS84" i="1"/>
  <c r="G84" i="5" s="1"/>
  <c r="AR84" i="1"/>
  <c r="F84" i="5" s="1"/>
  <c r="AQ84" i="1"/>
  <c r="E84" i="5" s="1"/>
  <c r="AP84" i="1"/>
  <c r="D84" i="5" s="1"/>
  <c r="AS83" i="1"/>
  <c r="G83" i="5" s="1"/>
  <c r="AR83" i="1"/>
  <c r="F83" i="5" s="1"/>
  <c r="AQ83" i="1"/>
  <c r="E83" i="5" s="1"/>
  <c r="AP83" i="1"/>
  <c r="D83" i="5" s="1"/>
  <c r="AS82" i="1"/>
  <c r="G82" i="5" s="1"/>
  <c r="AR82" i="1"/>
  <c r="F82" i="5" s="1"/>
  <c r="AQ82" i="1"/>
  <c r="E82" i="5" s="1"/>
  <c r="AP82" i="1"/>
  <c r="D82" i="5" s="1"/>
  <c r="AS80" i="1"/>
  <c r="G80" i="5" s="1"/>
  <c r="AR80" i="1"/>
  <c r="F80" i="5" s="1"/>
  <c r="AQ80" i="1"/>
  <c r="E80" i="5" s="1"/>
  <c r="AP80" i="1"/>
  <c r="D80" i="5" s="1"/>
  <c r="AS78" i="1"/>
  <c r="G78" i="5" s="1"/>
  <c r="AR78" i="1"/>
  <c r="F78" i="5" s="1"/>
  <c r="AQ78" i="1"/>
  <c r="E78" i="5" s="1"/>
  <c r="AP78" i="1"/>
  <c r="D78" i="5" s="1"/>
  <c r="AS77" i="1"/>
  <c r="G77" i="5" s="1"/>
  <c r="AR77" i="1"/>
  <c r="F77" i="5" s="1"/>
  <c r="AQ77" i="1"/>
  <c r="E77" i="5" s="1"/>
  <c r="AP77" i="1"/>
  <c r="D77" i="5" s="1"/>
  <c r="AS76" i="1"/>
  <c r="G76" i="5" s="1"/>
  <c r="AR76" i="1"/>
  <c r="F76" i="5" s="1"/>
  <c r="AQ76" i="1"/>
  <c r="E76" i="5" s="1"/>
  <c r="AP76" i="1"/>
  <c r="D76" i="5" s="1"/>
  <c r="AS75" i="1"/>
  <c r="G75" i="5" s="1"/>
  <c r="AR75" i="1"/>
  <c r="F75" i="5" s="1"/>
  <c r="AQ75" i="1"/>
  <c r="E75" i="5" s="1"/>
  <c r="AP75" i="1"/>
  <c r="D75" i="5" s="1"/>
  <c r="AS74" i="1"/>
  <c r="G74" i="5" s="1"/>
  <c r="AR74" i="1"/>
  <c r="F74" i="5" s="1"/>
  <c r="AQ74" i="1"/>
  <c r="E74" i="5" s="1"/>
  <c r="AP74" i="1"/>
  <c r="D74" i="5" s="1"/>
  <c r="AS73" i="1"/>
  <c r="G73" i="5" s="1"/>
  <c r="AR73" i="1"/>
  <c r="F73" i="5" s="1"/>
  <c r="AQ73" i="1"/>
  <c r="E73" i="5" s="1"/>
  <c r="AP73" i="1"/>
  <c r="D73" i="5" s="1"/>
  <c r="AS72" i="1"/>
  <c r="G72" i="5" s="1"/>
  <c r="AR72" i="1"/>
  <c r="F72" i="5" s="1"/>
  <c r="AQ72" i="1"/>
  <c r="E72" i="5" s="1"/>
  <c r="AP72" i="1"/>
  <c r="D72" i="5" s="1"/>
  <c r="AS70" i="1"/>
  <c r="G70" i="5" s="1"/>
  <c r="AR70" i="1"/>
  <c r="F70" i="5" s="1"/>
  <c r="AQ70" i="1"/>
  <c r="E70" i="5" s="1"/>
  <c r="AP70" i="1"/>
  <c r="D70" i="5" s="1"/>
  <c r="AS69" i="1"/>
  <c r="G69" i="5" s="1"/>
  <c r="AR69" i="1"/>
  <c r="F69" i="5" s="1"/>
  <c r="AQ69" i="1"/>
  <c r="E69" i="5" s="1"/>
  <c r="AP69" i="1"/>
  <c r="D69" i="5" s="1"/>
  <c r="AS68" i="1"/>
  <c r="G68" i="5" s="1"/>
  <c r="AR68" i="1"/>
  <c r="F68" i="5" s="1"/>
  <c r="AQ68" i="1"/>
  <c r="E68" i="5" s="1"/>
  <c r="AP68" i="1"/>
  <c r="D68" i="5" s="1"/>
  <c r="AS67" i="1"/>
  <c r="G67" i="5" s="1"/>
  <c r="AR67" i="1"/>
  <c r="F67" i="5" s="1"/>
  <c r="AQ67" i="1"/>
  <c r="E67" i="5" s="1"/>
  <c r="AP67" i="1"/>
  <c r="D67" i="5" s="1"/>
  <c r="AS66" i="1"/>
  <c r="G66" i="5" s="1"/>
  <c r="AR66" i="1"/>
  <c r="F66" i="5" s="1"/>
  <c r="AQ66" i="1"/>
  <c r="E66" i="5" s="1"/>
  <c r="AP66" i="1"/>
  <c r="D66" i="5" s="1"/>
  <c r="AS65" i="1"/>
  <c r="G65" i="5" s="1"/>
  <c r="AR65" i="1"/>
  <c r="F65" i="5" s="1"/>
  <c r="AQ65" i="1"/>
  <c r="E65" i="5" s="1"/>
  <c r="AP65" i="1"/>
  <c r="D65" i="5" s="1"/>
  <c r="AS64" i="1"/>
  <c r="G64" i="5" s="1"/>
  <c r="AR64" i="1"/>
  <c r="F64" i="5" s="1"/>
  <c r="AQ64" i="1"/>
  <c r="E64" i="5" s="1"/>
  <c r="AP64" i="1"/>
  <c r="D64" i="5" s="1"/>
  <c r="AS62" i="1"/>
  <c r="G62" i="5" s="1"/>
  <c r="AR62" i="1"/>
  <c r="F62" i="5" s="1"/>
  <c r="AQ62" i="1"/>
  <c r="E62" i="5" s="1"/>
  <c r="AP62" i="1"/>
  <c r="D62" i="5" s="1"/>
  <c r="AS60" i="1"/>
  <c r="G60" i="5" s="1"/>
  <c r="AR60" i="1"/>
  <c r="F60" i="5" s="1"/>
  <c r="AQ60" i="1"/>
  <c r="E60" i="5" s="1"/>
  <c r="AP60" i="1"/>
  <c r="D60" i="5" s="1"/>
  <c r="AS56" i="1"/>
  <c r="G56" i="5" s="1"/>
  <c r="AR56" i="1"/>
  <c r="F56" i="5" s="1"/>
  <c r="AQ56" i="1"/>
  <c r="E56" i="5" s="1"/>
  <c r="AP56" i="1"/>
  <c r="D56" i="5" s="1"/>
  <c r="AS55" i="1"/>
  <c r="G55" i="5" s="1"/>
  <c r="AR55" i="1"/>
  <c r="F55" i="5" s="1"/>
  <c r="AQ55" i="1"/>
  <c r="E55" i="5" s="1"/>
  <c r="AP55" i="1"/>
  <c r="D55" i="5" s="1"/>
  <c r="AS54" i="1"/>
  <c r="G54" i="5" s="1"/>
  <c r="AR54" i="1"/>
  <c r="F54" i="5" s="1"/>
  <c r="AQ54" i="1"/>
  <c r="E54" i="5" s="1"/>
  <c r="AP54" i="1"/>
  <c r="D54" i="5" s="1"/>
  <c r="AS52" i="1"/>
  <c r="G52" i="5" s="1"/>
  <c r="AR52" i="1"/>
  <c r="F52" i="5" s="1"/>
  <c r="AQ52" i="1"/>
  <c r="E52" i="5" s="1"/>
  <c r="AP52" i="1"/>
  <c r="D52" i="5" s="1"/>
  <c r="AS51" i="1"/>
  <c r="G51" i="5" s="1"/>
  <c r="AR51" i="1"/>
  <c r="F51" i="5" s="1"/>
  <c r="AQ51" i="1"/>
  <c r="E51" i="5" s="1"/>
  <c r="AP51" i="1"/>
  <c r="D51" i="5" s="1"/>
  <c r="AS50" i="1"/>
  <c r="G50" i="5" s="1"/>
  <c r="AR50" i="1"/>
  <c r="F50" i="5" s="1"/>
  <c r="AQ50" i="1"/>
  <c r="E50" i="5" s="1"/>
  <c r="AP50" i="1"/>
  <c r="D50" i="5" s="1"/>
  <c r="AS48" i="1"/>
  <c r="G48" i="5" s="1"/>
  <c r="AR48" i="1"/>
  <c r="F48" i="5" s="1"/>
  <c r="AQ48" i="1"/>
  <c r="E48" i="5" s="1"/>
  <c r="AP48" i="1"/>
  <c r="D48" i="5" s="1"/>
  <c r="AS47" i="1"/>
  <c r="G47" i="5" s="1"/>
  <c r="AR47" i="1"/>
  <c r="F47" i="5" s="1"/>
  <c r="AQ47" i="1"/>
  <c r="E47" i="5" s="1"/>
  <c r="AP47" i="1"/>
  <c r="D47" i="5" s="1"/>
  <c r="AS46" i="1"/>
  <c r="G46" i="5" s="1"/>
  <c r="AR46" i="1"/>
  <c r="F46" i="5" s="1"/>
  <c r="AQ46" i="1"/>
  <c r="E46" i="5" s="1"/>
  <c r="AP46" i="1"/>
  <c r="D46" i="5" s="1"/>
  <c r="AS44" i="1"/>
  <c r="G44" i="5" s="1"/>
  <c r="AR44" i="1"/>
  <c r="F44" i="5" s="1"/>
  <c r="AQ44" i="1"/>
  <c r="E44" i="5" s="1"/>
  <c r="AP44" i="1"/>
  <c r="D44" i="5" s="1"/>
  <c r="AS43" i="1"/>
  <c r="G43" i="5" s="1"/>
  <c r="AR43" i="1"/>
  <c r="F43" i="5" s="1"/>
  <c r="AQ43" i="1"/>
  <c r="E43" i="5" s="1"/>
  <c r="AP43" i="1"/>
  <c r="D43" i="5" s="1"/>
  <c r="AS42" i="1"/>
  <c r="G42" i="5" s="1"/>
  <c r="AR42" i="1"/>
  <c r="F42" i="5" s="1"/>
  <c r="AQ42" i="1"/>
  <c r="E42" i="5" s="1"/>
  <c r="AP42" i="1"/>
  <c r="D42" i="5" s="1"/>
  <c r="AS41" i="1"/>
  <c r="AR41" i="1"/>
  <c r="AQ41" i="1"/>
  <c r="AP41" i="1"/>
  <c r="AS40" i="1"/>
  <c r="G40" i="5" s="1"/>
  <c r="AR40" i="1"/>
  <c r="F40" i="5" s="1"/>
  <c r="AQ40" i="1"/>
  <c r="E40" i="5" s="1"/>
  <c r="AP40" i="1"/>
  <c r="D40" i="5" s="1"/>
  <c r="AS39" i="1"/>
  <c r="G39" i="5" s="1"/>
  <c r="AR39" i="1"/>
  <c r="F39" i="5" s="1"/>
  <c r="AQ39" i="1"/>
  <c r="E39" i="5" s="1"/>
  <c r="AP39" i="1"/>
  <c r="D39" i="5" s="1"/>
  <c r="AS38" i="1"/>
  <c r="G38" i="5" s="1"/>
  <c r="AR38" i="1"/>
  <c r="F38" i="5" s="1"/>
  <c r="AQ38" i="1"/>
  <c r="E38" i="5" s="1"/>
  <c r="AP38" i="1"/>
  <c r="D38" i="5" s="1"/>
  <c r="AS36" i="1"/>
  <c r="G36" i="5" s="1"/>
  <c r="AR36" i="1"/>
  <c r="F36" i="5" s="1"/>
  <c r="AQ36" i="1"/>
  <c r="E36" i="5" s="1"/>
  <c r="AP36" i="1"/>
  <c r="D36" i="5" s="1"/>
  <c r="AS35" i="1"/>
  <c r="G35" i="5" s="1"/>
  <c r="AR35" i="1"/>
  <c r="F35" i="5" s="1"/>
  <c r="AQ35" i="1"/>
  <c r="E35" i="5" s="1"/>
  <c r="AP35" i="1"/>
  <c r="D35" i="5" s="1"/>
  <c r="AS34" i="1"/>
  <c r="G34" i="5" s="1"/>
  <c r="AR34" i="1"/>
  <c r="F34" i="5" s="1"/>
  <c r="AQ34" i="1"/>
  <c r="E34" i="5" s="1"/>
  <c r="AP34" i="1"/>
  <c r="D34" i="5" s="1"/>
  <c r="AS32" i="1"/>
  <c r="G32" i="5" s="1"/>
  <c r="AR32" i="1"/>
  <c r="F32" i="5" s="1"/>
  <c r="AQ32" i="1"/>
  <c r="E32" i="5" s="1"/>
  <c r="AP32" i="1"/>
  <c r="D32" i="5" s="1"/>
  <c r="AS31" i="1"/>
  <c r="G31" i="5" s="1"/>
  <c r="AR31" i="1"/>
  <c r="F31" i="5" s="1"/>
  <c r="AQ31" i="1"/>
  <c r="E31" i="5" s="1"/>
  <c r="AP31" i="1"/>
  <c r="D31" i="5" s="1"/>
  <c r="AS30" i="1"/>
  <c r="G30" i="5" s="1"/>
  <c r="AR30" i="1"/>
  <c r="F30" i="5" s="1"/>
  <c r="AQ30" i="1"/>
  <c r="E30" i="5" s="1"/>
  <c r="AP30" i="1"/>
  <c r="D30" i="5" s="1"/>
  <c r="AS28" i="1"/>
  <c r="G28" i="5" s="1"/>
  <c r="AR28" i="1"/>
  <c r="F28" i="5" s="1"/>
  <c r="AQ28" i="1"/>
  <c r="E28" i="5" s="1"/>
  <c r="AP28" i="1"/>
  <c r="D28" i="5" s="1"/>
  <c r="AS27" i="1"/>
  <c r="G27" i="5" s="1"/>
  <c r="F27" i="5"/>
  <c r="AQ27" i="1"/>
  <c r="E27" i="5" s="1"/>
  <c r="AP27" i="1"/>
  <c r="D27" i="5" s="1"/>
  <c r="AS26" i="1"/>
  <c r="G26" i="5" s="1"/>
  <c r="AR26" i="1"/>
  <c r="F26" i="5" s="1"/>
  <c r="AQ26" i="1"/>
  <c r="E26" i="5" s="1"/>
  <c r="AP26" i="1"/>
  <c r="D26" i="5" s="1"/>
  <c r="AS24" i="1"/>
  <c r="G24" i="5" s="1"/>
  <c r="AR24" i="1"/>
  <c r="F24" i="5" s="1"/>
  <c r="AQ24" i="1"/>
  <c r="E24" i="5" s="1"/>
  <c r="AP24" i="1"/>
  <c r="D24" i="5" s="1"/>
  <c r="AS23" i="1"/>
  <c r="G23" i="5" s="1"/>
  <c r="AR23" i="1"/>
  <c r="F23" i="5" s="1"/>
  <c r="AQ23" i="1"/>
  <c r="E23" i="5" s="1"/>
  <c r="AP23" i="1"/>
  <c r="D23" i="5" s="1"/>
  <c r="AS22" i="1"/>
  <c r="G22" i="5" s="1"/>
  <c r="AR22" i="1"/>
  <c r="F22" i="5" s="1"/>
  <c r="AQ22" i="1"/>
  <c r="E22" i="5" s="1"/>
  <c r="AP22" i="1"/>
  <c r="D22" i="5" s="1"/>
  <c r="AS20" i="1"/>
  <c r="G20" i="5" s="1"/>
  <c r="AR20" i="1"/>
  <c r="F20" i="5" s="1"/>
  <c r="AQ20" i="1"/>
  <c r="E20" i="5" s="1"/>
  <c r="AP20" i="1"/>
  <c r="D20" i="5" s="1"/>
  <c r="AS19" i="1"/>
  <c r="G19" i="5" s="1"/>
  <c r="AR19" i="1"/>
  <c r="F19" i="5" s="1"/>
  <c r="AQ19" i="1"/>
  <c r="E19" i="5" s="1"/>
  <c r="AP19" i="1"/>
  <c r="D19" i="5" s="1"/>
  <c r="AS18" i="1"/>
  <c r="G18" i="5" s="1"/>
  <c r="AR18" i="1"/>
  <c r="F18" i="5" s="1"/>
  <c r="AQ18" i="1"/>
  <c r="E18" i="5" s="1"/>
  <c r="AP18" i="1"/>
  <c r="D18" i="5" s="1"/>
  <c r="AS16" i="1"/>
  <c r="G16" i="5" s="1"/>
  <c r="AR16" i="1"/>
  <c r="F16" i="5" s="1"/>
  <c r="AQ16" i="1"/>
  <c r="E16" i="5" s="1"/>
  <c r="AP16" i="1"/>
  <c r="D16" i="5" s="1"/>
  <c r="AS15" i="1"/>
  <c r="G15" i="5" s="1"/>
  <c r="AR15" i="1"/>
  <c r="F15" i="5" s="1"/>
  <c r="AQ15" i="1"/>
  <c r="E15" i="5" s="1"/>
  <c r="AP15" i="1"/>
  <c r="D15" i="5" s="1"/>
  <c r="AS14" i="1"/>
  <c r="G14" i="5" s="1"/>
  <c r="AR14" i="1"/>
  <c r="F14" i="5" s="1"/>
  <c r="AQ14" i="1"/>
  <c r="E14" i="5" s="1"/>
  <c r="AP14" i="1"/>
  <c r="D14" i="5" s="1"/>
  <c r="AS12" i="1"/>
  <c r="G12" i="5" s="1"/>
  <c r="AR12" i="1"/>
  <c r="F12" i="5" s="1"/>
  <c r="AQ12" i="1"/>
  <c r="E12" i="5" s="1"/>
  <c r="AP12" i="1"/>
  <c r="D12" i="5" s="1"/>
  <c r="AS11" i="1"/>
  <c r="G11" i="5" s="1"/>
  <c r="AR11" i="1"/>
  <c r="F11" i="5" s="1"/>
  <c r="AQ11" i="1"/>
  <c r="E11" i="5" s="1"/>
  <c r="AP11" i="1"/>
  <c r="D11" i="5" s="1"/>
  <c r="AS10" i="1"/>
  <c r="G10" i="5" s="1"/>
  <c r="AR10" i="1"/>
  <c r="F10" i="5" s="1"/>
  <c r="AQ10" i="1"/>
  <c r="E10" i="5" s="1"/>
  <c r="AP10" i="1"/>
  <c r="D10" i="5" s="1"/>
  <c r="AU11" i="1" l="1"/>
  <c r="AU12" i="1"/>
  <c r="AU15" i="1"/>
  <c r="AU16" i="1"/>
  <c r="AU19" i="1"/>
  <c r="AU20" i="1"/>
  <c r="AU23" i="1"/>
  <c r="AU24" i="1"/>
  <c r="AU27" i="1"/>
  <c r="AU31" i="1"/>
  <c r="AU32" i="1"/>
  <c r="AU36" i="1"/>
  <c r="AU39" i="1"/>
  <c r="AU43" i="1"/>
  <c r="AU47" i="1"/>
  <c r="AU48" i="1"/>
  <c r="AU52" i="1"/>
  <c r="AU55" i="1"/>
  <c r="AU56" i="1"/>
  <c r="AU65" i="1"/>
  <c r="AU66" i="1"/>
  <c r="AU67" i="1"/>
  <c r="AU68" i="1"/>
  <c r="AU70" i="1"/>
  <c r="AU73" i="1"/>
  <c r="AU74" i="1"/>
  <c r="AU75" i="1"/>
  <c r="AU76" i="1"/>
  <c r="AU77" i="1"/>
  <c r="AU78" i="1"/>
  <c r="AU83" i="1"/>
  <c r="AU84" i="1"/>
  <c r="AU85" i="1"/>
  <c r="AU86" i="1"/>
  <c r="AU87" i="1"/>
  <c r="AU88" i="1"/>
  <c r="AU91" i="1"/>
  <c r="AU92" i="1"/>
  <c r="AU93" i="1"/>
  <c r="AU94" i="1"/>
  <c r="AU95" i="1"/>
  <c r="AU96" i="1"/>
  <c r="AU100" i="1"/>
  <c r="AU101" i="1"/>
  <c r="AU102" i="1"/>
  <c r="AU105" i="1"/>
  <c r="AU106" i="1"/>
  <c r="AU107" i="1"/>
  <c r="AU69" i="1"/>
  <c r="AU35" i="1"/>
  <c r="AU40" i="1"/>
  <c r="AU51" i="1"/>
  <c r="AU44" i="1"/>
  <c r="AU28" i="1"/>
  <c r="AM107" i="1"/>
  <c r="AM106" i="1"/>
  <c r="AM105" i="1"/>
  <c r="AM101" i="1"/>
  <c r="AM102" i="1"/>
  <c r="AM100" i="1"/>
  <c r="AM96" i="1"/>
  <c r="AM95" i="1"/>
  <c r="AM94" i="1"/>
  <c r="AM93" i="1"/>
  <c r="AM92" i="1"/>
  <c r="AM91" i="1"/>
  <c r="AM88" i="1"/>
  <c r="AM87" i="1"/>
  <c r="AM86" i="1"/>
  <c r="AM85" i="1"/>
  <c r="AM84" i="1"/>
  <c r="AM83" i="1"/>
  <c r="AM78" i="1"/>
  <c r="AM77" i="1"/>
  <c r="AM76" i="1"/>
  <c r="AM75" i="1"/>
  <c r="AM74" i="1"/>
  <c r="AM73" i="1"/>
  <c r="AM67" i="1"/>
  <c r="AM68" i="1"/>
  <c r="AM69" i="1"/>
  <c r="AM70" i="1"/>
  <c r="AM65" i="1"/>
  <c r="AM56" i="1"/>
  <c r="AM55" i="1"/>
  <c r="AM52" i="1"/>
  <c r="AM51" i="1"/>
  <c r="AM48" i="1"/>
  <c r="AM47" i="1"/>
  <c r="AM44" i="1"/>
  <c r="AM43" i="1"/>
  <c r="AM40" i="1"/>
  <c r="AM39" i="1"/>
  <c r="AM36" i="1"/>
  <c r="AM35" i="1"/>
  <c r="AM32" i="1"/>
  <c r="AM31" i="1"/>
  <c r="AM28" i="1"/>
  <c r="AM27" i="1"/>
  <c r="AM24" i="1"/>
  <c r="AM23" i="1"/>
  <c r="AM20" i="1"/>
  <c r="AM19" i="1"/>
  <c r="AM16" i="1"/>
  <c r="AM15" i="1"/>
  <c r="AM12" i="1"/>
  <c r="AM11" i="1"/>
  <c r="AU26" i="1" l="1"/>
  <c r="AU50" i="1"/>
  <c r="AU38" i="1"/>
  <c r="AU90" i="1"/>
  <c r="AM30" i="1"/>
  <c r="AM99" i="1"/>
  <c r="AU72" i="1"/>
  <c r="AU64" i="1"/>
  <c r="AM42" i="1"/>
  <c r="AU42" i="1"/>
  <c r="AM46" i="1"/>
  <c r="AM26" i="1"/>
  <c r="AM18" i="1"/>
  <c r="AU34" i="1"/>
  <c r="AM10" i="1"/>
  <c r="AM54" i="1"/>
  <c r="AU82" i="1"/>
  <c r="AU22" i="1"/>
  <c r="AU18" i="1"/>
  <c r="AU104" i="1"/>
  <c r="AU54" i="1"/>
  <c r="AU30" i="1"/>
  <c r="AU99" i="1"/>
  <c r="AU46" i="1"/>
  <c r="AU14" i="1"/>
  <c r="AU10" i="1"/>
  <c r="AM104" i="1"/>
  <c r="AM90" i="1"/>
  <c r="AM14" i="1"/>
  <c r="AM50" i="1"/>
  <c r="AM22" i="1"/>
  <c r="AM34" i="1"/>
  <c r="AM64" i="1"/>
  <c r="AM38" i="1"/>
  <c r="AM72" i="1"/>
  <c r="AM82" i="1"/>
  <c r="AU98" i="1" l="1"/>
  <c r="AM98" i="1"/>
  <c r="AM80" i="1"/>
  <c r="AU62" i="1"/>
  <c r="AU80" i="1"/>
  <c r="AM62" i="1"/>
  <c r="AM60" i="1" s="1"/>
  <c r="L107" i="5"/>
  <c r="L106" i="5"/>
  <c r="L105" i="5"/>
  <c r="L101" i="5"/>
  <c r="L102" i="5"/>
  <c r="L100" i="5"/>
  <c r="L96" i="5"/>
  <c r="L95" i="5"/>
  <c r="L94" i="5"/>
  <c r="L93" i="5"/>
  <c r="L92" i="5"/>
  <c r="L91" i="5"/>
  <c r="L88" i="5"/>
  <c r="L87" i="5"/>
  <c r="L86" i="5"/>
  <c r="L85" i="5"/>
  <c r="L84" i="5"/>
  <c r="L83" i="5"/>
  <c r="L78" i="5"/>
  <c r="L77" i="5"/>
  <c r="L76" i="5"/>
  <c r="L75" i="5"/>
  <c r="L74" i="5"/>
  <c r="L73" i="5"/>
  <c r="L66" i="5"/>
  <c r="L67" i="5"/>
  <c r="L68" i="5"/>
  <c r="L69" i="5"/>
  <c r="L70" i="5"/>
  <c r="L65" i="5"/>
  <c r="L56" i="5"/>
  <c r="L55" i="5"/>
  <c r="L52" i="5"/>
  <c r="L51" i="5"/>
  <c r="L48" i="5"/>
  <c r="L47" i="5"/>
  <c r="L44" i="5"/>
  <c r="L43" i="5"/>
  <c r="L40" i="5"/>
  <c r="L39" i="5"/>
  <c r="L36" i="5"/>
  <c r="L35" i="5"/>
  <c r="L32" i="5"/>
  <c r="L31" i="5"/>
  <c r="L28" i="5"/>
  <c r="L27" i="5"/>
  <c r="L24" i="5"/>
  <c r="L23" i="5"/>
  <c r="L20" i="5"/>
  <c r="L19" i="5"/>
  <c r="L16" i="5"/>
  <c r="L15" i="5"/>
  <c r="L12" i="5"/>
  <c r="L11" i="5"/>
  <c r="AU60" i="1" l="1"/>
  <c r="L14" i="5"/>
  <c r="L22" i="5"/>
  <c r="L30" i="5"/>
  <c r="L90" i="5"/>
  <c r="L18" i="5"/>
  <c r="L26" i="5"/>
  <c r="L34" i="5"/>
  <c r="L99" i="5"/>
  <c r="L38" i="5"/>
  <c r="L104" i="5"/>
  <c r="L64" i="5"/>
  <c r="L54" i="5"/>
  <c r="L82" i="5"/>
  <c r="L42" i="5"/>
  <c r="L10" i="5"/>
  <c r="L46" i="5"/>
  <c r="L50" i="5"/>
  <c r="L72" i="5"/>
  <c r="L98" i="5" l="1"/>
  <c r="L62" i="5"/>
  <c r="L80" i="5"/>
  <c r="L6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PPA</author>
  </authors>
  <commentList>
    <comment ref="S7" authorId="0" shapeId="0" xr:uid="{A5333049-6463-454C-8166-F56AFFFE1DEB}">
      <text>
        <r>
          <rPr>
            <b/>
            <sz val="9"/>
            <color indexed="81"/>
            <rFont val="Tahoma"/>
            <charset val="1"/>
          </rPr>
          <t>PPA:</t>
        </r>
        <r>
          <rPr>
            <sz val="9"/>
            <color indexed="81"/>
            <rFont val="Tahoma"/>
            <charset val="1"/>
          </rPr>
          <t xml:space="preserve">
Maanas Wharf</t>
        </r>
      </text>
    </comment>
    <comment ref="W7" authorId="0" shapeId="0" xr:uid="{6C11BA53-7560-462C-9E02-835E669B8E3A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Carlos A. Gothong Lines Inc</t>
        </r>
      </text>
    </comment>
    <comment ref="X7" authorId="0" shapeId="0" xr:uid="{C703A2DB-CAC2-4819-83FB-69CF0DD72EC8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Cagayan Corn Products Corporation</t>
        </r>
      </text>
    </comment>
    <comment ref="Y7" authorId="0" shapeId="0" xr:uid="{425E542B-422D-4EB9-AB0D-F0AF043CC944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Cagayan de Oro Oil Company Incorporated</t>
        </r>
      </text>
    </comment>
    <comment ref="Z7" authorId="0" shapeId="0" xr:uid="{2523EDD8-6834-44A5-96FF-AC705E92B0EB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Del Monte Philippines, Incorporation</t>
        </r>
      </text>
    </comment>
    <comment ref="AA7" authorId="0" shapeId="0" xr:uid="{EB9C75BF-2638-48BE-B647-FD24D52A7E98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General Milling Corporation</t>
        </r>
      </text>
    </comment>
    <comment ref="AB7" authorId="0" shapeId="0" xr:uid="{DECE2C77-2013-4EBE-AFF0-40FA3E812035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Holcim Philippines Manufacturing Corporation</t>
        </r>
      </text>
    </comment>
    <comment ref="AC7" authorId="0" shapeId="0" xr:uid="{FAD987CA-0004-4BE1-8B13-FB0B4508C5D8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Minergy Power Corporation</t>
        </r>
      </text>
    </comment>
    <comment ref="AD7" authorId="0" shapeId="0" xr:uid="{EE825415-390C-4F8B-9A04-455EEEF9D4B0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Philippine Global Coconut Oil Mill Inc.</t>
        </r>
      </text>
    </comment>
    <comment ref="AE7" authorId="0" shapeId="0" xr:uid="{E9A1D7EA-1087-4E4C-B653-43A56B1B20CF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Philippine Iron Construction and Marine Works</t>
        </r>
      </text>
    </comment>
    <comment ref="AF7" authorId="0" shapeId="0" xr:uid="{652ED245-7C00-4429-82E7-CB3A771D8E01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Pilipinas Kao Inc. /Mindanao Oriental Land Development Corporation</t>
        </r>
      </text>
    </comment>
    <comment ref="AG7" authorId="0" shapeId="0" xr:uid="{89BE55B9-AD5D-465C-97D9-FD8684E15131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Premium Megastructures Inc.</t>
        </r>
      </text>
    </comment>
    <comment ref="AH7" authorId="0" shapeId="0" xr:uid="{60E2C4A3-98F4-40A1-8B6B-DB183F88D2ED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Pryce Gases, Inc.</t>
        </r>
      </text>
    </comment>
    <comment ref="AI7" authorId="0" shapeId="0" xr:uid="{92CB4501-9831-4475-A3B9-4DD282504D2B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Resins Inc.</t>
        </r>
      </text>
    </comment>
    <comment ref="AJ7" authorId="0" shapeId="0" xr:uid="{6D57C004-0190-4390-9E81-CB63FB9DD693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San Miguel Corporation</t>
        </r>
      </text>
    </comment>
    <comment ref="AK7" authorId="0" shapeId="0" xr:uid="{935E1EB2-1F95-4213-9E47-A4F6801F5EAB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Wilmar Edible Oils Philippines, Inc.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PPA</author>
  </authors>
  <commentList>
    <comment ref="M7" authorId="0" shapeId="0" xr:uid="{1F5A24EB-6542-41CC-B662-3D0FBD14BEC1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Carlos A. Gothong Lines Inc</t>
        </r>
      </text>
    </comment>
    <comment ref="N7" authorId="0" shapeId="0" xr:uid="{2D6175B5-6B60-466C-BE03-BC451F983DD5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Holcim Philippines Manufacturing Corporation</t>
        </r>
      </text>
    </comment>
    <comment ref="P7" authorId="0" shapeId="0" xr:uid="{6BAC7170-0BB9-40C9-AD11-2FEE15DB1B11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Philippine Iron Construction and Marine Works</t>
        </r>
      </text>
    </comment>
  </commentList>
</comments>
</file>

<file path=xl/sharedStrings.xml><?xml version="1.0" encoding="utf-8"?>
<sst xmlns="http://schemas.openxmlformats.org/spreadsheetml/2006/main" count="371" uniqueCount="95">
  <si>
    <t>AT BERTH ONLY</t>
  </si>
  <si>
    <t>PARTICULARS</t>
  </si>
  <si>
    <t>A. SHIPPING</t>
  </si>
  <si>
    <t xml:space="preserve">   1. Number of vessels</t>
  </si>
  <si>
    <t xml:space="preserve">         Domestic</t>
  </si>
  <si>
    <t xml:space="preserve">         Foreign</t>
  </si>
  <si>
    <t xml:space="preserve">   4. Deadweight Tonnage</t>
  </si>
  <si>
    <t xml:space="preserve">   5. Length of Vessel (m.)</t>
  </si>
  <si>
    <t xml:space="preserve">   6. Beam of Vessel (m.)</t>
  </si>
  <si>
    <t xml:space="preserve">   7. Draft of Vessel (m.)</t>
  </si>
  <si>
    <t xml:space="preserve">   8. Down/Idle Time  (hrs.)</t>
  </si>
  <si>
    <t xml:space="preserve">   9. Waiting Time  (hrs.)</t>
  </si>
  <si>
    <t xml:space="preserve">  10. Service Time  (hrs.)</t>
  </si>
  <si>
    <t xml:space="preserve">   11. Net Service Time  (hrs.)</t>
  </si>
  <si>
    <t xml:space="preserve">   12. Total Dwell Time in Port (hrs.)</t>
  </si>
  <si>
    <t>B . CARGO AND PASSENGER</t>
  </si>
  <si>
    <t xml:space="preserve">  1. Total Cargo Throughput (m.t.)</t>
  </si>
  <si>
    <t xml:space="preserve">     a. Domestic</t>
  </si>
  <si>
    <t xml:space="preserve">           Inbound</t>
  </si>
  <si>
    <t xml:space="preserve">              Breakbulk</t>
  </si>
  <si>
    <t xml:space="preserve">              Liquid Bulk</t>
  </si>
  <si>
    <t xml:space="preserve">              Dry Bulk</t>
  </si>
  <si>
    <t xml:space="preserve">              Containerized </t>
  </si>
  <si>
    <t xml:space="preserve">              Transit Cargo</t>
  </si>
  <si>
    <t xml:space="preserve">              Transhipment</t>
  </si>
  <si>
    <t xml:space="preserve">           Outbound</t>
  </si>
  <si>
    <t xml:space="preserve">              Containerized Cargo</t>
  </si>
  <si>
    <t xml:space="preserve">              Transhipment </t>
  </si>
  <si>
    <t xml:space="preserve">     b. Foreign</t>
  </si>
  <si>
    <t xml:space="preserve">           Import</t>
  </si>
  <si>
    <t xml:space="preserve">           Export</t>
  </si>
  <si>
    <t xml:space="preserve">              Liquid Bulk </t>
  </si>
  <si>
    <t xml:space="preserve">              Transit Cargo </t>
  </si>
  <si>
    <t xml:space="preserve">  2. Total Passengers</t>
  </si>
  <si>
    <t xml:space="preserve">     Domestic</t>
  </si>
  <si>
    <t xml:space="preserve">              c. Cruise Ships</t>
  </si>
  <si>
    <t xml:space="preserve">     Foreign</t>
  </si>
  <si>
    <t xml:space="preserve">SHIPPING, CARGO &amp; PASSENGER STATISTICS </t>
  </si>
  <si>
    <t>AT ANCHORAGE ONLY</t>
  </si>
  <si>
    <t xml:space="preserve">SUMMARY SHIPPING, CARGO &amp; PASSENGER STATISTICS </t>
  </si>
  <si>
    <t>AT BERTH AND ANCHORAGE</t>
  </si>
  <si>
    <t>A T   B E R T H</t>
  </si>
  <si>
    <t>AT ANCHORAGE</t>
  </si>
  <si>
    <t>TOTAL</t>
  </si>
  <si>
    <t>Base Port</t>
  </si>
  <si>
    <t>Other Govt Ports</t>
  </si>
  <si>
    <t>Private Ports</t>
  </si>
  <si>
    <t>BP</t>
  </si>
  <si>
    <t>OTP</t>
  </si>
  <si>
    <t>OGP</t>
  </si>
  <si>
    <t>PP</t>
  </si>
  <si>
    <t>GRAND TOTAL</t>
  </si>
  <si>
    <t xml:space="preserve"> </t>
  </si>
  <si>
    <t>Disembarked</t>
  </si>
  <si>
    <t>Embarked</t>
  </si>
  <si>
    <t xml:space="preserve">              a. Domestic</t>
  </si>
  <si>
    <t xml:space="preserve">              b. Foreign</t>
  </si>
  <si>
    <t xml:space="preserve">   2. Gross Tonnage</t>
  </si>
  <si>
    <t xml:space="preserve">   3. Net Tonnage</t>
  </si>
  <si>
    <t>Other Terminal Ports</t>
  </si>
  <si>
    <t>2021</t>
  </si>
  <si>
    <t>PMO : Misamis Oriental/Cagayan de Oro</t>
  </si>
  <si>
    <t>Cagayan de Oro</t>
  </si>
  <si>
    <t>Cagayan de Oro RORO</t>
  </si>
  <si>
    <t>Balingoan</t>
  </si>
  <si>
    <t>Opol</t>
  </si>
  <si>
    <t>Balbagon</t>
  </si>
  <si>
    <t>Balbagon RORO</t>
  </si>
  <si>
    <t>Cugman</t>
  </si>
  <si>
    <t>Guinsiliban</t>
  </si>
  <si>
    <t>Guinsiliban RORO</t>
  </si>
  <si>
    <t>Jasaan</t>
  </si>
  <si>
    <t>Maanas</t>
  </si>
  <si>
    <t>Medina</t>
  </si>
  <si>
    <t>Tablon</t>
  </si>
  <si>
    <t>Kalangahan-Lugait</t>
  </si>
  <si>
    <t>CAGLI</t>
  </si>
  <si>
    <t>CCPC</t>
  </si>
  <si>
    <t>CDO Oil</t>
  </si>
  <si>
    <t>Del Monte</t>
  </si>
  <si>
    <t>GMC</t>
  </si>
  <si>
    <t>Holcim</t>
  </si>
  <si>
    <t>Minergy</t>
  </si>
  <si>
    <t>Pryce Gas</t>
  </si>
  <si>
    <t>Philcoco</t>
  </si>
  <si>
    <t>PICMW</t>
  </si>
  <si>
    <t>PKI</t>
  </si>
  <si>
    <t>PMI</t>
  </si>
  <si>
    <t>Resins</t>
  </si>
  <si>
    <t>SMC</t>
  </si>
  <si>
    <t>Wilmar</t>
  </si>
  <si>
    <t>Petro de Oro</t>
  </si>
  <si>
    <t>Balingoan RORO</t>
  </si>
  <si>
    <t>Benoni RORO</t>
  </si>
  <si>
    <t>Opol Fish Port RORO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</si>
</sst>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1" fillId="0" borderId="0" xfId="0" quotePrefix="1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quotePrefix="1" applyFont="1"/>
    <xf numFmtId="0" fontId="3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Protection="1"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3" fontId="2" fillId="0" borderId="0" xfId="0" applyNumberFormat="1" applyFont="1"/>
    <xf numFmtId="3" fontId="2" fillId="0" borderId="9" xfId="0" applyNumberFormat="1" applyFont="1" applyBorder="1"/>
    <xf numFmtId="3" fontId="2" fillId="0" borderId="12" xfId="0" applyNumberFormat="1" applyFont="1" applyBorder="1"/>
    <xf numFmtId="3" fontId="2" fillId="0" borderId="11" xfId="0" applyNumberFormat="1" applyFont="1" applyBorder="1"/>
    <xf numFmtId="3" fontId="2" fillId="0" borderId="0" xfId="0" applyNumberFormat="1" applyFont="1" applyBorder="1"/>
    <xf numFmtId="3" fontId="2" fillId="2" borderId="9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4" fontId="4" fillId="2" borderId="10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center"/>
    </xf>
    <xf numFmtId="4" fontId="4" fillId="5" borderId="10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9" fillId="0" borderId="0" xfId="0" applyNumberFormat="1" applyFont="1"/>
    <xf numFmtId="4" fontId="8" fillId="0" borderId="0" xfId="0" applyNumberFormat="1" applyFont="1"/>
    <xf numFmtId="0" fontId="3" fillId="0" borderId="10" xfId="0" applyFont="1" applyFill="1" applyBorder="1" applyAlignment="1" applyProtection="1">
      <alignment horizontal="center" vertical="center"/>
      <protection locked="0"/>
    </xf>
    <xf numFmtId="4" fontId="4" fillId="6" borderId="13" xfId="0" applyNumberFormat="1" applyFont="1" applyFill="1" applyBorder="1" applyAlignment="1">
      <alignment horizontal="center"/>
    </xf>
    <xf numFmtId="4" fontId="4" fillId="6" borderId="14" xfId="0" applyNumberFormat="1" applyFont="1" applyFill="1" applyBorder="1" applyAlignment="1">
      <alignment horizontal="center"/>
    </xf>
    <xf numFmtId="4" fontId="4" fillId="6" borderId="15" xfId="0" applyNumberFormat="1" applyFont="1" applyFill="1" applyBorder="1" applyAlignment="1">
      <alignment horizontal="center"/>
    </xf>
    <xf numFmtId="4" fontId="4" fillId="7" borderId="10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3" fontId="4" fillId="5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R108"/>
  <sheetViews>
    <sheetView tabSelected="1" zoomScale="85" zoomScaleNormal="85" workbookViewId="0">
      <pane xSplit="3" ySplit="7" topLeftCell="D8" activePane="bottomRight" state="frozen"/>
      <selection activeCell="G121" sqref="G121"/>
      <selection pane="topRight" activeCell="G121" sqref="G121"/>
      <selection pane="bottomLeft" activeCell="G121" sqref="G121"/>
      <selection pane="bottomRight" activeCell="E16" sqref="E16"/>
    </sheetView>
  </sheetViews>
  <sheetFormatPr defaultColWidth="9.140625" defaultRowHeight="15" x14ac:dyDescent="0.2"/>
  <cols>
    <col min="1" max="1" width="2.28515625" style="2" customWidth="1"/>
    <col min="2" max="2" width="4.42578125" style="2" customWidth="1"/>
    <col min="3" max="3" width="45.42578125" style="2" customWidth="1"/>
    <col min="4" max="4" width="13.42578125" style="28" bestFit="1" customWidth="1"/>
    <col min="5" max="5" width="23.85546875" style="28" bestFit="1" customWidth="1"/>
    <col min="6" max="6" width="19.42578125" style="28" bestFit="1" customWidth="1"/>
    <col min="7" max="7" width="15" style="28" bestFit="1" customWidth="1"/>
    <col min="8" max="8" width="13.7109375" style="28" bestFit="1" customWidth="1"/>
    <col min="9" max="9" width="23.85546875" style="28" hidden="1" customWidth="1"/>
    <col min="10" max="10" width="19.42578125" style="28" bestFit="1" customWidth="1"/>
    <col min="11" max="11" width="15" style="28" bestFit="1" customWidth="1"/>
    <col min="12" max="12" width="13.42578125" style="28" bestFit="1" customWidth="1"/>
    <col min="13" max="13" width="9.5703125" style="2" bestFit="1" customWidth="1"/>
    <col min="14" max="14" width="13.140625" style="2" bestFit="1" customWidth="1"/>
    <col min="15" max="15" width="11.28515625" style="2" bestFit="1" customWidth="1"/>
    <col min="16" max="16" width="10.140625" style="2" bestFit="1" customWidth="1"/>
    <col min="17" max="18" width="13.140625" style="2" bestFit="1" customWidth="1"/>
    <col min="19" max="16384" width="9.140625" style="2"/>
  </cols>
  <sheetData>
    <row r="1" spans="1:18" ht="15.75" x14ac:dyDescent="0.25">
      <c r="A1" s="1" t="s">
        <v>39</v>
      </c>
    </row>
    <row r="2" spans="1:18" ht="15.75" x14ac:dyDescent="0.25">
      <c r="A2" s="1" t="s">
        <v>61</v>
      </c>
    </row>
    <row r="3" spans="1:18" ht="15.75" x14ac:dyDescent="0.25">
      <c r="A3" s="3" t="s">
        <v>40</v>
      </c>
    </row>
    <row r="4" spans="1:18" ht="15.75" x14ac:dyDescent="0.25">
      <c r="A4" s="4" t="s">
        <v>60</v>
      </c>
    </row>
    <row r="6" spans="1:18" x14ac:dyDescent="0.2">
      <c r="A6" s="62" t="s">
        <v>1</v>
      </c>
      <c r="B6" s="62"/>
      <c r="C6" s="62"/>
      <c r="D6" s="63" t="s">
        <v>41</v>
      </c>
      <c r="E6" s="64"/>
      <c r="F6" s="64"/>
      <c r="G6" s="65"/>
      <c r="H6" s="66" t="s">
        <v>42</v>
      </c>
      <c r="I6" s="66"/>
      <c r="J6" s="66"/>
      <c r="K6" s="66"/>
      <c r="L6" s="67" t="s">
        <v>43</v>
      </c>
    </row>
    <row r="7" spans="1:18" x14ac:dyDescent="0.2">
      <c r="A7" s="62"/>
      <c r="B7" s="62"/>
      <c r="C7" s="62"/>
      <c r="D7" s="46" t="s">
        <v>44</v>
      </c>
      <c r="E7" s="47" t="s">
        <v>59</v>
      </c>
      <c r="F7" s="48" t="s">
        <v>45</v>
      </c>
      <c r="G7" s="49" t="s">
        <v>46</v>
      </c>
      <c r="H7" s="46" t="s">
        <v>44</v>
      </c>
      <c r="I7" s="47" t="s">
        <v>59</v>
      </c>
      <c r="J7" s="48" t="s">
        <v>45</v>
      </c>
      <c r="K7" s="49" t="s">
        <v>46</v>
      </c>
      <c r="L7" s="67"/>
      <c r="N7" s="58"/>
      <c r="O7" s="58"/>
      <c r="P7" s="58"/>
      <c r="Q7" s="58"/>
      <c r="R7" s="58"/>
    </row>
    <row r="8" spans="1:18" ht="15.75" x14ac:dyDescent="0.25">
      <c r="A8" s="5" t="s">
        <v>2</v>
      </c>
      <c r="B8" s="6"/>
      <c r="C8" s="7"/>
      <c r="D8" s="29"/>
      <c r="E8" s="29"/>
      <c r="F8" s="29"/>
      <c r="G8" s="29"/>
      <c r="H8" s="29"/>
      <c r="I8" s="29"/>
      <c r="J8" s="29"/>
      <c r="K8" s="29"/>
      <c r="L8" s="29"/>
    </row>
    <row r="9" spans="1:18" x14ac:dyDescent="0.2">
      <c r="A9" s="8"/>
      <c r="B9" s="9"/>
      <c r="C9" s="7"/>
      <c r="D9" s="30"/>
      <c r="E9" s="30"/>
      <c r="F9" s="30"/>
      <c r="G9" s="30"/>
      <c r="H9" s="30"/>
      <c r="I9" s="30"/>
      <c r="J9" s="30"/>
      <c r="K9" s="30"/>
      <c r="L9" s="30"/>
    </row>
    <row r="10" spans="1:18" x14ac:dyDescent="0.2">
      <c r="A10" s="10" t="s">
        <v>3</v>
      </c>
      <c r="B10" s="6"/>
      <c r="C10" s="7"/>
      <c r="D10" s="30">
        <f>'MOC-berth'!AP10</f>
        <v>2141</v>
      </c>
      <c r="E10" s="30">
        <f>'MOC-berth'!AQ10</f>
        <v>3516</v>
      </c>
      <c r="F10" s="30">
        <f>'MOC-berth'!AR10</f>
        <v>219</v>
      </c>
      <c r="G10" s="30">
        <f>'MOC-berth'!AS10</f>
        <v>1120</v>
      </c>
      <c r="H10" s="30">
        <f>'MOC-ancho'!U10</f>
        <v>12</v>
      </c>
      <c r="I10" s="30">
        <f>'MOC-ancho'!V10</f>
        <v>0</v>
      </c>
      <c r="J10" s="30">
        <f>'MOC-ancho'!W10</f>
        <v>13</v>
      </c>
      <c r="K10" s="30">
        <f>'MOC-ancho'!X10</f>
        <v>56</v>
      </c>
      <c r="L10" s="30">
        <f t="shared" ref="L10" si="0">+L11+L12</f>
        <v>7077</v>
      </c>
    </row>
    <row r="11" spans="1:18" x14ac:dyDescent="0.2">
      <c r="A11" s="10" t="s">
        <v>4</v>
      </c>
      <c r="B11" s="6"/>
      <c r="C11" s="7"/>
      <c r="D11" s="30">
        <f>'MOC-berth'!AP11</f>
        <v>1983</v>
      </c>
      <c r="E11" s="30">
        <f>'MOC-berth'!AQ11</f>
        <v>3515</v>
      </c>
      <c r="F11" s="30">
        <f>'MOC-berth'!AR11</f>
        <v>218</v>
      </c>
      <c r="G11" s="30">
        <f>'MOC-berth'!AS11</f>
        <v>946</v>
      </c>
      <c r="H11" s="30">
        <f>'MOC-ancho'!U11</f>
        <v>10</v>
      </c>
      <c r="I11" s="30">
        <f>'MOC-ancho'!V11</f>
        <v>0</v>
      </c>
      <c r="J11" s="30">
        <f>'MOC-ancho'!W11</f>
        <v>6</v>
      </c>
      <c r="K11" s="30">
        <f>'MOC-ancho'!X11</f>
        <v>54</v>
      </c>
      <c r="L11" s="30">
        <f>SUM(D11:K11)</f>
        <v>6732</v>
      </c>
    </row>
    <row r="12" spans="1:18" x14ac:dyDescent="0.2">
      <c r="A12" s="10" t="s">
        <v>5</v>
      </c>
      <c r="B12" s="6"/>
      <c r="C12" s="7"/>
      <c r="D12" s="30">
        <f>'MOC-berth'!AP12</f>
        <v>158</v>
      </c>
      <c r="E12" s="30">
        <f>'MOC-berth'!AQ12</f>
        <v>1</v>
      </c>
      <c r="F12" s="30">
        <f>'MOC-berth'!AR12</f>
        <v>1</v>
      </c>
      <c r="G12" s="30">
        <f>'MOC-berth'!AS12</f>
        <v>174</v>
      </c>
      <c r="H12" s="30">
        <f>'MOC-ancho'!U12</f>
        <v>2</v>
      </c>
      <c r="I12" s="30">
        <f>'MOC-ancho'!V12</f>
        <v>0</v>
      </c>
      <c r="J12" s="30">
        <f>'MOC-ancho'!W12</f>
        <v>7</v>
      </c>
      <c r="K12" s="30">
        <f>'MOC-ancho'!X12</f>
        <v>2</v>
      </c>
      <c r="L12" s="30">
        <f>SUM(D12:K12)</f>
        <v>345</v>
      </c>
    </row>
    <row r="13" spans="1:18" x14ac:dyDescent="0.2">
      <c r="A13" s="8"/>
      <c r="B13" s="9"/>
      <c r="C13" s="7"/>
      <c r="D13" s="30"/>
      <c r="E13" s="30"/>
      <c r="F13" s="30"/>
      <c r="G13" s="30"/>
      <c r="H13" s="30"/>
      <c r="I13" s="30"/>
      <c r="J13" s="30"/>
      <c r="K13" s="30"/>
      <c r="L13" s="30"/>
    </row>
    <row r="14" spans="1:18" x14ac:dyDescent="0.2">
      <c r="A14" s="10" t="s">
        <v>57</v>
      </c>
      <c r="B14" s="6"/>
      <c r="C14" s="7"/>
      <c r="D14" s="30">
        <f>'MOC-berth'!AP14</f>
        <v>11934706.060000002</v>
      </c>
      <c r="E14" s="30">
        <f>'MOC-berth'!AQ14</f>
        <v>1025116.8499999997</v>
      </c>
      <c r="F14" s="30">
        <f>'MOC-berth'!AR14</f>
        <v>127468.32000000002</v>
      </c>
      <c r="G14" s="30">
        <f>'MOC-berth'!AS14</f>
        <v>2852443.74</v>
      </c>
      <c r="H14" s="30">
        <f>'MOC-ancho'!U14</f>
        <v>21460.04</v>
      </c>
      <c r="I14" s="30">
        <f>'MOC-ancho'!V14</f>
        <v>0</v>
      </c>
      <c r="J14" s="30">
        <f>'MOC-ancho'!W14</f>
        <v>17248.52</v>
      </c>
      <c r="K14" s="30">
        <f>'MOC-ancho'!X14</f>
        <v>92988.909999999989</v>
      </c>
      <c r="L14" s="30">
        <f t="shared" ref="L14" si="1">+L15+L16</f>
        <v>16071432.440000001</v>
      </c>
    </row>
    <row r="15" spans="1:18" x14ac:dyDescent="0.2">
      <c r="A15" s="10" t="s">
        <v>4</v>
      </c>
      <c r="B15" s="6"/>
      <c r="C15" s="7"/>
      <c r="D15" s="30">
        <f>'MOC-berth'!AP15</f>
        <v>10189111.250000002</v>
      </c>
      <c r="E15" s="30">
        <f>'MOC-berth'!AQ15</f>
        <v>1023661.8499999997</v>
      </c>
      <c r="F15" s="30">
        <f>'MOC-berth'!AR15</f>
        <v>123928.32000000002</v>
      </c>
      <c r="G15" s="30">
        <f>'MOC-berth'!AS15</f>
        <v>1113412.7400000002</v>
      </c>
      <c r="H15" s="30">
        <f>'MOC-ancho'!U15</f>
        <v>14149.039999999999</v>
      </c>
      <c r="I15" s="30">
        <f>'MOC-ancho'!V15</f>
        <v>0</v>
      </c>
      <c r="J15" s="30">
        <f>'MOC-ancho'!W15</f>
        <v>3068.5200000000004</v>
      </c>
      <c r="K15" s="30">
        <f>'MOC-ancho'!X15</f>
        <v>69303.909999999989</v>
      </c>
      <c r="L15" s="30">
        <f>SUM(D15:K15)</f>
        <v>12536635.630000001</v>
      </c>
    </row>
    <row r="16" spans="1:18" x14ac:dyDescent="0.2">
      <c r="A16" s="10" t="s">
        <v>5</v>
      </c>
      <c r="B16" s="6"/>
      <c r="C16" s="7"/>
      <c r="D16" s="30">
        <f>'MOC-berth'!AP16</f>
        <v>1745594.81</v>
      </c>
      <c r="E16" s="30">
        <f>'MOC-berth'!AQ16</f>
        <v>1455</v>
      </c>
      <c r="F16" s="30">
        <f>'MOC-berth'!AR16</f>
        <v>3540</v>
      </c>
      <c r="G16" s="30">
        <f>'MOC-berth'!AS16</f>
        <v>1739031</v>
      </c>
      <c r="H16" s="30">
        <f>'MOC-ancho'!U16</f>
        <v>7311</v>
      </c>
      <c r="I16" s="30">
        <f>'MOC-ancho'!V16</f>
        <v>0</v>
      </c>
      <c r="J16" s="30">
        <f>'MOC-ancho'!W16</f>
        <v>14180</v>
      </c>
      <c r="K16" s="30">
        <f>'MOC-ancho'!X16</f>
        <v>23685</v>
      </c>
      <c r="L16" s="30">
        <f>SUM(D16:K16)</f>
        <v>3534796.81</v>
      </c>
    </row>
    <row r="17" spans="1:12" x14ac:dyDescent="0.2">
      <c r="A17" s="11"/>
      <c r="B17" s="6"/>
      <c r="C17" s="7"/>
      <c r="D17" s="30"/>
      <c r="E17" s="30"/>
      <c r="F17" s="30"/>
      <c r="G17" s="30"/>
      <c r="H17" s="30"/>
      <c r="I17" s="30"/>
      <c r="J17" s="30"/>
      <c r="K17" s="30"/>
      <c r="L17" s="30"/>
    </row>
    <row r="18" spans="1:12" x14ac:dyDescent="0.2">
      <c r="A18" s="10" t="s">
        <v>58</v>
      </c>
      <c r="B18" s="6"/>
      <c r="C18" s="7"/>
      <c r="D18" s="30">
        <f>'MOC-berth'!AP18</f>
        <v>5473163.9800000004</v>
      </c>
      <c r="E18" s="30">
        <f>'MOC-berth'!AQ18</f>
        <v>492258.14000000054</v>
      </c>
      <c r="F18" s="30">
        <f>'MOC-berth'!AR18</f>
        <v>65301.680000000015</v>
      </c>
      <c r="G18" s="30">
        <f>'MOC-berth'!AS18</f>
        <v>1476247.67</v>
      </c>
      <c r="H18" s="30">
        <f>'MOC-ancho'!U18</f>
        <v>8117.53</v>
      </c>
      <c r="I18" s="30">
        <f>'MOC-ancho'!V18</f>
        <v>0</v>
      </c>
      <c r="J18" s="30">
        <f>'MOC-ancho'!W18</f>
        <v>9136.68</v>
      </c>
      <c r="K18" s="30">
        <f>'MOC-ancho'!X18</f>
        <v>47935.12</v>
      </c>
      <c r="L18" s="30">
        <f t="shared" ref="L18" si="2">+L19+L20</f>
        <v>7572160.8000000007</v>
      </c>
    </row>
    <row r="19" spans="1:12" x14ac:dyDescent="0.2">
      <c r="A19" s="10" t="s">
        <v>4</v>
      </c>
      <c r="B19" s="6"/>
      <c r="C19" s="7"/>
      <c r="D19" s="30">
        <f>'MOC-berth'!AP19</f>
        <v>4595105.6500000004</v>
      </c>
      <c r="E19" s="30">
        <f>'MOC-berth'!AQ19</f>
        <v>491311.14000000054</v>
      </c>
      <c r="F19" s="30">
        <f>'MOC-berth'!AR19</f>
        <v>61924.680000000015</v>
      </c>
      <c r="G19" s="30">
        <f>'MOC-berth'!AS19</f>
        <v>608884.66999999993</v>
      </c>
      <c r="H19" s="30">
        <f>'MOC-ancho'!U19</f>
        <v>5923.53</v>
      </c>
      <c r="I19" s="30">
        <f>'MOC-ancho'!V19</f>
        <v>0</v>
      </c>
      <c r="J19" s="30">
        <f>'MOC-ancho'!W19</f>
        <v>2923.68</v>
      </c>
      <c r="K19" s="30">
        <f>'MOC-ancho'!X19</f>
        <v>38890.120000000003</v>
      </c>
      <c r="L19" s="30">
        <f>SUM(D19:K19)</f>
        <v>5804963.4700000007</v>
      </c>
    </row>
    <row r="20" spans="1:12" x14ac:dyDescent="0.2">
      <c r="A20" s="10" t="s">
        <v>5</v>
      </c>
      <c r="B20" s="6"/>
      <c r="C20" s="7"/>
      <c r="D20" s="30">
        <f>'MOC-berth'!AP20</f>
        <v>878058.33000000007</v>
      </c>
      <c r="E20" s="30">
        <f>'MOC-berth'!AQ20</f>
        <v>947</v>
      </c>
      <c r="F20" s="30">
        <f>'MOC-berth'!AR20</f>
        <v>3377</v>
      </c>
      <c r="G20" s="30">
        <f>'MOC-berth'!AS20</f>
        <v>867363</v>
      </c>
      <c r="H20" s="30">
        <f>'MOC-ancho'!U20</f>
        <v>2194</v>
      </c>
      <c r="I20" s="30">
        <f>'MOC-ancho'!V20</f>
        <v>0</v>
      </c>
      <c r="J20" s="30">
        <f>'MOC-ancho'!W20</f>
        <v>6213</v>
      </c>
      <c r="K20" s="30">
        <f>'MOC-ancho'!X20</f>
        <v>9045</v>
      </c>
      <c r="L20" s="30">
        <f>SUM(D20:K20)</f>
        <v>1767197.33</v>
      </c>
    </row>
    <row r="21" spans="1:12" x14ac:dyDescent="0.2">
      <c r="A21" s="8"/>
      <c r="B21" s="9"/>
      <c r="C21" s="7"/>
      <c r="D21" s="30"/>
      <c r="E21" s="30"/>
      <c r="F21" s="30"/>
      <c r="G21" s="30"/>
      <c r="H21" s="30"/>
      <c r="I21" s="30"/>
      <c r="J21" s="30"/>
      <c r="K21" s="30"/>
      <c r="L21" s="30"/>
    </row>
    <row r="22" spans="1:12" x14ac:dyDescent="0.2">
      <c r="A22" s="10" t="s">
        <v>6</v>
      </c>
      <c r="B22" s="6"/>
      <c r="C22" s="7"/>
      <c r="D22" s="30">
        <f>'MOC-berth'!AP22</f>
        <v>10494766.260500001</v>
      </c>
      <c r="E22" s="30">
        <f>'MOC-berth'!AQ22</f>
        <v>1443094.4219999996</v>
      </c>
      <c r="F22" s="30">
        <f>'MOC-berth'!AR22</f>
        <v>203121.53599999996</v>
      </c>
      <c r="G22" s="30">
        <f>'MOC-berth'!AS22</f>
        <v>4679487.7530000005</v>
      </c>
      <c r="H22" s="30">
        <f>'MOC-ancho'!U22</f>
        <v>21578.840000000004</v>
      </c>
      <c r="I22" s="30">
        <f>'MOC-ancho'!V22</f>
        <v>0</v>
      </c>
      <c r="J22" s="30">
        <f>'MOC-ancho'!W22</f>
        <v>29317.425500000001</v>
      </c>
      <c r="K22" s="30">
        <f>'MOC-ancho'!X22</f>
        <v>156350.09</v>
      </c>
      <c r="L22" s="30">
        <f t="shared" ref="L22" si="3">+L23+L24</f>
        <v>17027716.327</v>
      </c>
    </row>
    <row r="23" spans="1:12" x14ac:dyDescent="0.2">
      <c r="A23" s="10" t="s">
        <v>4</v>
      </c>
      <c r="B23" s="6"/>
      <c r="C23" s="7"/>
      <c r="D23" s="30">
        <f>'MOC-berth'!AP23</f>
        <v>7508787.0425000004</v>
      </c>
      <c r="E23" s="30">
        <f>'MOC-berth'!AQ23</f>
        <v>1440379.4219999996</v>
      </c>
      <c r="F23" s="30">
        <f>'MOC-berth'!AR23</f>
        <v>200622.53599999996</v>
      </c>
      <c r="G23" s="30">
        <f>'MOC-berth'!AS23</f>
        <v>1753856.6430000002</v>
      </c>
      <c r="H23" s="30">
        <f>'MOC-ancho'!U23</f>
        <v>19915.640000000003</v>
      </c>
      <c r="I23" s="30">
        <f>'MOC-ancho'!V23</f>
        <v>0</v>
      </c>
      <c r="J23" s="30">
        <f>'MOC-ancho'!W23</f>
        <v>5011.8454999999994</v>
      </c>
      <c r="K23" s="30">
        <f>'MOC-ancho'!X23</f>
        <v>122582.09</v>
      </c>
      <c r="L23" s="30">
        <f>SUM(D23:K23)</f>
        <v>11051155.219000001</v>
      </c>
    </row>
    <row r="24" spans="1:12" x14ac:dyDescent="0.2">
      <c r="A24" s="10" t="s">
        <v>5</v>
      </c>
      <c r="B24" s="6"/>
      <c r="C24" s="7"/>
      <c r="D24" s="30">
        <f>'MOC-berth'!AP24</f>
        <v>2985979.2180000003</v>
      </c>
      <c r="E24" s="30">
        <f>'MOC-berth'!AQ24</f>
        <v>2715</v>
      </c>
      <c r="F24" s="30">
        <f>'MOC-berth'!AR24</f>
        <v>2499</v>
      </c>
      <c r="G24" s="30">
        <f>'MOC-berth'!AS24</f>
        <v>2925631.1100000003</v>
      </c>
      <c r="H24" s="30">
        <f>'MOC-ancho'!U24</f>
        <v>1663.2</v>
      </c>
      <c r="I24" s="30">
        <f>'MOC-ancho'!V24</f>
        <v>0</v>
      </c>
      <c r="J24" s="30">
        <f>'MOC-ancho'!W24</f>
        <v>24305.58</v>
      </c>
      <c r="K24" s="30">
        <f>'MOC-ancho'!X24</f>
        <v>33768</v>
      </c>
      <c r="L24" s="30">
        <f>SUM(D24:K24)</f>
        <v>5976561.1080000009</v>
      </c>
    </row>
    <row r="25" spans="1:12" x14ac:dyDescent="0.2">
      <c r="A25" s="8"/>
      <c r="B25" s="9"/>
      <c r="C25" s="7"/>
      <c r="D25" s="30"/>
      <c r="E25" s="30"/>
      <c r="F25" s="30"/>
      <c r="G25" s="30"/>
      <c r="H25" s="30"/>
      <c r="I25" s="30"/>
      <c r="J25" s="30"/>
      <c r="K25" s="30"/>
      <c r="L25" s="30"/>
    </row>
    <row r="26" spans="1:12" x14ac:dyDescent="0.2">
      <c r="A26" s="10" t="s">
        <v>7</v>
      </c>
      <c r="B26" s="6"/>
      <c r="C26" s="7"/>
      <c r="D26" s="30">
        <f>'MOC-berth'!AP26</f>
        <v>207390.89800000002</v>
      </c>
      <c r="E26" s="30">
        <f>'MOC-berth'!AQ26</f>
        <v>122760.96999999996</v>
      </c>
      <c r="F26" s="30">
        <f>'MOC-berth'!AR26</f>
        <v>10840.37</v>
      </c>
      <c r="G26" s="30">
        <f>'MOC-berth'!AS26</f>
        <v>88063.333000000013</v>
      </c>
      <c r="H26" s="30">
        <f>'MOC-ancho'!U26</f>
        <v>858.8</v>
      </c>
      <c r="I26" s="30">
        <f>'MOC-ancho'!V26</f>
        <v>0</v>
      </c>
      <c r="J26" s="30">
        <f>'MOC-ancho'!W26</f>
        <v>880.09</v>
      </c>
      <c r="K26" s="30">
        <f>'MOC-ancho'!X26</f>
        <v>4390.6900000000005</v>
      </c>
      <c r="L26" s="30">
        <f t="shared" ref="L26" si="4">+L27+L28</f>
        <v>435185.15100000007</v>
      </c>
    </row>
    <row r="27" spans="1:12" x14ac:dyDescent="0.2">
      <c r="A27" s="10" t="s">
        <v>4</v>
      </c>
      <c r="B27" s="6"/>
      <c r="C27" s="7"/>
      <c r="D27" s="30">
        <f>'MOC-berth'!AP27</f>
        <v>188233.40000000002</v>
      </c>
      <c r="E27" s="30">
        <f>'MOC-berth'!AQ27</f>
        <v>122686.72999999995</v>
      </c>
      <c r="F27" s="30">
        <f>'MOC-berth'!AR27</f>
        <v>10740.45</v>
      </c>
      <c r="G27" s="30">
        <f>'MOC-berth'!AS27</f>
        <v>65603.150000000009</v>
      </c>
      <c r="H27" s="30">
        <f>'MOC-ancho'!U27</f>
        <v>698.14</v>
      </c>
      <c r="I27" s="30">
        <f>'MOC-ancho'!V27</f>
        <v>0</v>
      </c>
      <c r="J27" s="30">
        <f>'MOC-ancho'!W27</f>
        <v>267.64</v>
      </c>
      <c r="K27" s="30">
        <f>'MOC-ancho'!X27</f>
        <v>4083.11</v>
      </c>
      <c r="L27" s="30">
        <f>SUM(D27:K27)</f>
        <v>392312.62000000005</v>
      </c>
    </row>
    <row r="28" spans="1:12" x14ac:dyDescent="0.2">
      <c r="A28" s="10" t="s">
        <v>5</v>
      </c>
      <c r="B28" s="6"/>
      <c r="C28" s="7"/>
      <c r="D28" s="30">
        <f>'MOC-berth'!AP28</f>
        <v>19157.498000000003</v>
      </c>
      <c r="E28" s="30">
        <f>'MOC-berth'!AQ28</f>
        <v>74.239999999999995</v>
      </c>
      <c r="F28" s="30">
        <f>'MOC-berth'!AR28</f>
        <v>99.92</v>
      </c>
      <c r="G28" s="30">
        <f>'MOC-berth'!AS28</f>
        <v>22460.182999999997</v>
      </c>
      <c r="H28" s="30">
        <f>'MOC-ancho'!U28</f>
        <v>160.66</v>
      </c>
      <c r="I28" s="30">
        <f>'MOC-ancho'!V28</f>
        <v>0</v>
      </c>
      <c r="J28" s="30">
        <f>'MOC-ancho'!W28</f>
        <v>612.45000000000005</v>
      </c>
      <c r="K28" s="30">
        <f>'MOC-ancho'!X28</f>
        <v>307.58</v>
      </c>
      <c r="L28" s="30">
        <f>SUM(D28:K28)</f>
        <v>42872.531000000003</v>
      </c>
    </row>
    <row r="29" spans="1:12" x14ac:dyDescent="0.2">
      <c r="A29" s="8"/>
      <c r="B29" s="9"/>
      <c r="C29" s="7"/>
      <c r="D29" s="30"/>
      <c r="E29" s="30"/>
      <c r="F29" s="30"/>
      <c r="G29" s="30"/>
      <c r="H29" s="30"/>
      <c r="I29" s="30"/>
      <c r="J29" s="30"/>
      <c r="K29" s="30"/>
      <c r="L29" s="30"/>
    </row>
    <row r="30" spans="1:12" x14ac:dyDescent="0.2">
      <c r="A30" s="10" t="s">
        <v>8</v>
      </c>
      <c r="B30" s="6"/>
      <c r="C30" s="7"/>
      <c r="D30" s="30">
        <f>'MOC-berth'!AP30</f>
        <v>36739.399999999994</v>
      </c>
      <c r="E30" s="30">
        <f>'MOC-berth'!AQ30</f>
        <v>32092.919999999976</v>
      </c>
      <c r="F30" s="30">
        <f>'MOC-berth'!AR30</f>
        <v>2569.79</v>
      </c>
      <c r="G30" s="30">
        <f>'MOC-berth'!AS30</f>
        <v>15419.071999999998</v>
      </c>
      <c r="H30" s="30">
        <f>'MOC-ancho'!U30</f>
        <v>174.01</v>
      </c>
      <c r="I30" s="30">
        <f>'MOC-ancho'!V30</f>
        <v>0</v>
      </c>
      <c r="J30" s="30">
        <f>'MOC-ancho'!W30</f>
        <v>165.35</v>
      </c>
      <c r="K30" s="30">
        <f>'MOC-ancho'!X30</f>
        <v>776.46</v>
      </c>
      <c r="L30" s="30">
        <f t="shared" ref="L30" si="5">+L31+L32</f>
        <v>87937.001999999964</v>
      </c>
    </row>
    <row r="31" spans="1:12" x14ac:dyDescent="0.2">
      <c r="A31" s="10" t="s">
        <v>4</v>
      </c>
      <c r="B31" s="6"/>
      <c r="C31" s="7"/>
      <c r="D31" s="30">
        <f>'MOC-berth'!AP31</f>
        <v>33538.37999999999</v>
      </c>
      <c r="E31" s="30">
        <f>'MOC-berth'!AQ31</f>
        <v>32080.619999999977</v>
      </c>
      <c r="F31" s="30">
        <f>'MOC-berth'!AR31</f>
        <v>2553.59</v>
      </c>
      <c r="G31" s="30">
        <f>'MOC-berth'!AS31</f>
        <v>11628.331999999999</v>
      </c>
      <c r="H31" s="30">
        <f>'MOC-ancho'!U31</f>
        <v>136.94</v>
      </c>
      <c r="I31" s="30">
        <f>'MOC-ancho'!V31</f>
        <v>0</v>
      </c>
      <c r="J31" s="30">
        <f>'MOC-ancho'!W31</f>
        <v>67.75</v>
      </c>
      <c r="K31" s="30">
        <f>'MOC-ancho'!X31</f>
        <v>726.56000000000006</v>
      </c>
      <c r="L31" s="30">
        <f>SUM(D31:K31)</f>
        <v>80732.171999999962</v>
      </c>
    </row>
    <row r="32" spans="1:12" x14ac:dyDescent="0.2">
      <c r="A32" s="10" t="s">
        <v>5</v>
      </c>
      <c r="B32" s="6"/>
      <c r="C32" s="7"/>
      <c r="D32" s="30">
        <f>'MOC-berth'!AP32</f>
        <v>3201.0200000000004</v>
      </c>
      <c r="E32" s="30">
        <f>'MOC-berth'!AQ32</f>
        <v>12.3</v>
      </c>
      <c r="F32" s="30">
        <f>'MOC-berth'!AR32</f>
        <v>16.2</v>
      </c>
      <c r="G32" s="30">
        <f>'MOC-berth'!AS32</f>
        <v>3790.74</v>
      </c>
      <c r="H32" s="30">
        <f>'MOC-ancho'!U32</f>
        <v>37.07</v>
      </c>
      <c r="I32" s="30">
        <f>'MOC-ancho'!V32</f>
        <v>0</v>
      </c>
      <c r="J32" s="30">
        <f>'MOC-ancho'!W32</f>
        <v>97.6</v>
      </c>
      <c r="K32" s="30">
        <f>'MOC-ancho'!X32</f>
        <v>49.9</v>
      </c>
      <c r="L32" s="30">
        <f>SUM(D32:K32)</f>
        <v>7204.83</v>
      </c>
    </row>
    <row r="33" spans="1:13" x14ac:dyDescent="0.2">
      <c r="A33" s="8"/>
      <c r="B33" s="9"/>
      <c r="C33" s="7"/>
      <c r="D33" s="30"/>
      <c r="E33" s="30"/>
      <c r="F33" s="30"/>
      <c r="G33" s="30"/>
      <c r="H33" s="30"/>
      <c r="I33" s="30"/>
      <c r="J33" s="30"/>
      <c r="K33" s="30"/>
      <c r="L33" s="30"/>
    </row>
    <row r="34" spans="1:13" x14ac:dyDescent="0.2">
      <c r="A34" s="10" t="s">
        <v>9</v>
      </c>
      <c r="B34" s="6"/>
      <c r="C34" s="7"/>
      <c r="D34" s="30">
        <f>'MOC-berth'!AP34</f>
        <v>9024.7074999999986</v>
      </c>
      <c r="E34" s="30">
        <f>'MOC-berth'!AQ34</f>
        <v>7660.5904999999966</v>
      </c>
      <c r="F34" s="30">
        <f>'MOC-berth'!AR34</f>
        <v>621.22249999999974</v>
      </c>
      <c r="G34" s="30">
        <f>'MOC-berth'!AS34</f>
        <v>4211.6574999999993</v>
      </c>
      <c r="H34" s="30">
        <f>'MOC-ancho'!U34</f>
        <v>43.825000000000003</v>
      </c>
      <c r="I34" s="30">
        <f>'MOC-ancho'!V34</f>
        <v>0</v>
      </c>
      <c r="J34" s="30">
        <f>'MOC-ancho'!W34</f>
        <v>42.95</v>
      </c>
      <c r="K34" s="30">
        <f>'MOC-ancho'!X34</f>
        <v>162.48000000000005</v>
      </c>
      <c r="L34" s="30">
        <f t="shared" ref="L34" si="6">+L35+L36</f>
        <v>21767.432999999994</v>
      </c>
    </row>
    <row r="35" spans="1:13" x14ac:dyDescent="0.2">
      <c r="A35" s="10" t="s">
        <v>4</v>
      </c>
      <c r="B35" s="6"/>
      <c r="C35" s="7"/>
      <c r="D35" s="30">
        <f>'MOC-berth'!AP35</f>
        <v>8155.2749999999987</v>
      </c>
      <c r="E35" s="30">
        <f>'MOC-berth'!AQ35</f>
        <v>7655.3404999999966</v>
      </c>
      <c r="F35" s="30">
        <f>'MOC-berth'!AR35</f>
        <v>616.67249999999979</v>
      </c>
      <c r="G35" s="30">
        <f>'MOC-berth'!AS35</f>
        <v>3109.7199999999993</v>
      </c>
      <c r="H35" s="30">
        <f>'MOC-ancho'!U35</f>
        <v>34.975000000000001</v>
      </c>
      <c r="I35" s="30">
        <f>'MOC-ancho'!V35</f>
        <v>0</v>
      </c>
      <c r="J35" s="30">
        <f>'MOC-ancho'!W35</f>
        <v>12.2</v>
      </c>
      <c r="K35" s="30">
        <f>'MOC-ancho'!X35</f>
        <v>151.68000000000004</v>
      </c>
      <c r="L35" s="30">
        <f>SUM(D35:K35)</f>
        <v>19735.862999999994</v>
      </c>
    </row>
    <row r="36" spans="1:13" x14ac:dyDescent="0.2">
      <c r="A36" s="10" t="s">
        <v>5</v>
      </c>
      <c r="B36" s="6"/>
      <c r="C36" s="7"/>
      <c r="D36" s="30">
        <f>'MOC-berth'!AP36</f>
        <v>869.4325</v>
      </c>
      <c r="E36" s="30">
        <f>'MOC-berth'!AQ36</f>
        <v>5.25</v>
      </c>
      <c r="F36" s="30">
        <f>'MOC-berth'!AR36</f>
        <v>4.55</v>
      </c>
      <c r="G36" s="30">
        <f>'MOC-berth'!AS36</f>
        <v>1101.9374999999998</v>
      </c>
      <c r="H36" s="30">
        <f>'MOC-ancho'!U36</f>
        <v>8.85</v>
      </c>
      <c r="I36" s="30">
        <f>'MOC-ancho'!V36</f>
        <v>0</v>
      </c>
      <c r="J36" s="30">
        <f>'MOC-ancho'!W36</f>
        <v>30.75</v>
      </c>
      <c r="K36" s="30">
        <f>'MOC-ancho'!X36</f>
        <v>10.8</v>
      </c>
      <c r="L36" s="30">
        <f>SUM(D36:K36)</f>
        <v>2031.5699999999995</v>
      </c>
    </row>
    <row r="37" spans="1:13" x14ac:dyDescent="0.2">
      <c r="A37" s="8"/>
      <c r="B37" s="9"/>
      <c r="C37" s="7"/>
      <c r="D37" s="30"/>
      <c r="E37" s="30"/>
      <c r="F37" s="30"/>
      <c r="G37" s="30"/>
      <c r="H37" s="30"/>
      <c r="I37" s="30"/>
      <c r="J37" s="30"/>
      <c r="K37" s="30"/>
      <c r="L37" s="30"/>
    </row>
    <row r="38" spans="1:13" x14ac:dyDescent="0.2">
      <c r="A38" s="10" t="s">
        <v>10</v>
      </c>
      <c r="B38" s="6"/>
      <c r="C38" s="7"/>
      <c r="D38" s="30">
        <f>'MOC-berth'!AP38</f>
        <v>14461.923166666667</v>
      </c>
      <c r="E38" s="30">
        <f>'MOC-berth'!AQ38</f>
        <v>53642.912483333334</v>
      </c>
      <c r="F38" s="30">
        <f>'MOC-berth'!AR38</f>
        <v>2914.6803333333346</v>
      </c>
      <c r="G38" s="30">
        <f>'MOC-berth'!AS38</f>
        <v>0</v>
      </c>
      <c r="H38" s="30">
        <f>'MOC-ancho'!U38</f>
        <v>0</v>
      </c>
      <c r="I38" s="30">
        <f>'MOC-ancho'!V38</f>
        <v>0</v>
      </c>
      <c r="J38" s="30">
        <f>'MOC-ancho'!W38</f>
        <v>0</v>
      </c>
      <c r="K38" s="30">
        <f>'MOC-ancho'!X38</f>
        <v>0</v>
      </c>
      <c r="L38" s="30">
        <f t="shared" ref="L38" si="7">+L39+L40</f>
        <v>71019.515983333331</v>
      </c>
    </row>
    <row r="39" spans="1:13" x14ac:dyDescent="0.2">
      <c r="A39" s="10" t="s">
        <v>4</v>
      </c>
      <c r="B39" s="6"/>
      <c r="C39" s="7"/>
      <c r="D39" s="30">
        <f>'MOC-berth'!AP39</f>
        <v>10409.9375</v>
      </c>
      <c r="E39" s="30">
        <f>'MOC-berth'!AQ39</f>
        <v>53642.912483333334</v>
      </c>
      <c r="F39" s="30">
        <f>'MOC-berth'!AR39</f>
        <v>2914.6803333333346</v>
      </c>
      <c r="G39" s="30">
        <f>'MOC-berth'!AS39</f>
        <v>0</v>
      </c>
      <c r="H39" s="30">
        <f>'MOC-ancho'!U39</f>
        <v>0</v>
      </c>
      <c r="I39" s="30">
        <f>'MOC-ancho'!V39</f>
        <v>0</v>
      </c>
      <c r="J39" s="30">
        <f>'MOC-ancho'!W39</f>
        <v>0</v>
      </c>
      <c r="K39" s="30">
        <f>'MOC-ancho'!X39</f>
        <v>0</v>
      </c>
      <c r="L39" s="30">
        <f>SUM(D39:K39)</f>
        <v>66967.530316666671</v>
      </c>
    </row>
    <row r="40" spans="1:13" x14ac:dyDescent="0.2">
      <c r="A40" s="10" t="s">
        <v>5</v>
      </c>
      <c r="B40" s="6"/>
      <c r="C40" s="7"/>
      <c r="D40" s="30">
        <f>'MOC-berth'!AP40</f>
        <v>4051.9856666666669</v>
      </c>
      <c r="E40" s="30">
        <f>'MOC-berth'!AQ40</f>
        <v>0</v>
      </c>
      <c r="F40" s="30">
        <f>'MOC-berth'!AR40</f>
        <v>0</v>
      </c>
      <c r="G40" s="30">
        <f>'MOC-berth'!AS40</f>
        <v>0</v>
      </c>
      <c r="H40" s="30">
        <f>'MOC-ancho'!U40</f>
        <v>0</v>
      </c>
      <c r="I40" s="30">
        <f>'MOC-ancho'!V40</f>
        <v>0</v>
      </c>
      <c r="J40" s="30">
        <f>'MOC-ancho'!W40</f>
        <v>0</v>
      </c>
      <c r="K40" s="30">
        <f>'MOC-ancho'!X40</f>
        <v>0</v>
      </c>
      <c r="L40" s="30">
        <f>SUM(D40:K40)</f>
        <v>4051.9856666666669</v>
      </c>
    </row>
    <row r="41" spans="1:13" x14ac:dyDescent="0.2">
      <c r="A41" s="8"/>
      <c r="B41" s="9"/>
      <c r="C41" s="7"/>
      <c r="D41" s="30"/>
      <c r="E41" s="30"/>
      <c r="F41" s="30"/>
      <c r="G41" s="30"/>
      <c r="H41" s="30"/>
      <c r="I41" s="30"/>
      <c r="J41" s="30"/>
      <c r="K41" s="30"/>
      <c r="L41" s="30"/>
    </row>
    <row r="42" spans="1:13" x14ac:dyDescent="0.2">
      <c r="A42" s="10" t="s">
        <v>11</v>
      </c>
      <c r="B42" s="6"/>
      <c r="C42" s="7"/>
      <c r="D42" s="30">
        <f>'MOC-berth'!AP42</f>
        <v>16848.799999999348</v>
      </c>
      <c r="E42" s="30">
        <f>'MOC-berth'!AQ42</f>
        <v>379.03333333297633</v>
      </c>
      <c r="F42" s="30">
        <f>'MOC-berth'!AR42</f>
        <v>179.21666666655801</v>
      </c>
      <c r="G42" s="30">
        <f>'MOC-berth'!AS42</f>
        <v>37273.750000000931</v>
      </c>
      <c r="H42" s="30">
        <f>'MOC-ancho'!U42</f>
        <v>0</v>
      </c>
      <c r="I42" s="30">
        <f>'MOC-ancho'!V42</f>
        <v>0</v>
      </c>
      <c r="J42" s="30">
        <f>'MOC-ancho'!W42</f>
        <v>0</v>
      </c>
      <c r="K42" s="30">
        <f>'MOC-ancho'!X42</f>
        <v>0</v>
      </c>
      <c r="L42" s="30">
        <f t="shared" ref="L42" si="8">+L43+L44</f>
        <v>54680.799999999814</v>
      </c>
    </row>
    <row r="43" spans="1:13" x14ac:dyDescent="0.2">
      <c r="A43" s="10" t="s">
        <v>4</v>
      </c>
      <c r="B43" s="6"/>
      <c r="C43" s="7"/>
      <c r="D43" s="30">
        <f>'MOC-berth'!AP43</f>
        <v>11787.533333332976</v>
      </c>
      <c r="E43" s="30">
        <f>'MOC-berth'!AQ43</f>
        <v>379.03333333297633</v>
      </c>
      <c r="F43" s="30">
        <f>'MOC-berth'!AR43</f>
        <v>179.21666666655801</v>
      </c>
      <c r="G43" s="30">
        <f>'MOC-berth'!AS43</f>
        <v>37180.416666667676</v>
      </c>
      <c r="H43" s="30">
        <f>'MOC-ancho'!U43</f>
        <v>0</v>
      </c>
      <c r="I43" s="30">
        <f>'MOC-ancho'!V43</f>
        <v>0</v>
      </c>
      <c r="J43" s="30">
        <f>'MOC-ancho'!W43</f>
        <v>0</v>
      </c>
      <c r="K43" s="30">
        <f>'MOC-ancho'!X43</f>
        <v>0</v>
      </c>
      <c r="L43" s="30">
        <f>SUM(D43:K43)</f>
        <v>49526.200000000186</v>
      </c>
    </row>
    <row r="44" spans="1:13" x14ac:dyDescent="0.2">
      <c r="A44" s="10" t="s">
        <v>5</v>
      </c>
      <c r="B44" s="6"/>
      <c r="C44" s="7"/>
      <c r="D44" s="30">
        <f>'MOC-berth'!AP44</f>
        <v>5061.2666666663717</v>
      </c>
      <c r="E44" s="30">
        <f>'MOC-berth'!AQ44</f>
        <v>0</v>
      </c>
      <c r="F44" s="30">
        <f>'MOC-berth'!AR44</f>
        <v>0</v>
      </c>
      <c r="G44" s="30">
        <f>'MOC-berth'!AS44</f>
        <v>93.333333333255723</v>
      </c>
      <c r="H44" s="30">
        <f>'MOC-ancho'!U44</f>
        <v>0</v>
      </c>
      <c r="I44" s="30">
        <f>'MOC-ancho'!V44</f>
        <v>0</v>
      </c>
      <c r="J44" s="30">
        <f>'MOC-ancho'!W44</f>
        <v>0</v>
      </c>
      <c r="K44" s="30">
        <f>'MOC-ancho'!X44</f>
        <v>0</v>
      </c>
      <c r="L44" s="30">
        <f>SUM(D44:K44)</f>
        <v>5154.5999999996275</v>
      </c>
    </row>
    <row r="45" spans="1:13" x14ac:dyDescent="0.2">
      <c r="A45" s="10"/>
      <c r="B45" s="6"/>
      <c r="C45" s="7"/>
      <c r="D45" s="30"/>
      <c r="E45" s="30"/>
      <c r="F45" s="30"/>
      <c r="G45" s="30"/>
      <c r="H45" s="30"/>
      <c r="I45" s="30"/>
      <c r="J45" s="30"/>
      <c r="K45" s="30"/>
      <c r="L45" s="30"/>
    </row>
    <row r="46" spans="1:13" x14ac:dyDescent="0.2">
      <c r="A46" s="10" t="s">
        <v>12</v>
      </c>
      <c r="B46" s="6"/>
      <c r="C46" s="7"/>
      <c r="D46" s="30">
        <f>'MOC-berth'!AP46</f>
        <v>65311.166666669538</v>
      </c>
      <c r="E46" s="30">
        <f>'MOC-berth'!AQ46</f>
        <v>65323.283333326923</v>
      </c>
      <c r="F46" s="30">
        <f>'MOC-berth'!AR46</f>
        <v>11608.899999997113</v>
      </c>
      <c r="G46" s="30">
        <f>'MOC-berth'!AS46</f>
        <v>170205.26666666684</v>
      </c>
      <c r="H46" s="30">
        <f>'MOC-ancho'!U46</f>
        <v>1706.0666666666511</v>
      </c>
      <c r="I46" s="30">
        <f>'MOC-ancho'!V46</f>
        <v>0</v>
      </c>
      <c r="J46" s="30">
        <f>'MOC-ancho'!W46</f>
        <v>3993.3666666666977</v>
      </c>
      <c r="K46" s="30">
        <f>'MOC-ancho'!X46</f>
        <v>9362.6666666667443</v>
      </c>
      <c r="L46" s="30">
        <f t="shared" ref="L46" si="9">+L47+L48</f>
        <v>327510.7166666605</v>
      </c>
      <c r="M46" s="28"/>
    </row>
    <row r="47" spans="1:13" x14ac:dyDescent="0.2">
      <c r="A47" s="10" t="s">
        <v>4</v>
      </c>
      <c r="B47" s="6"/>
      <c r="C47" s="7"/>
      <c r="D47" s="30">
        <f>'MOC-berth'!AP47</f>
        <v>44307.333333335817</v>
      </c>
      <c r="E47" s="30">
        <f>'MOC-berth'!AQ47</f>
        <v>65176.783333326923</v>
      </c>
      <c r="F47" s="30">
        <f>'MOC-berth'!AR47</f>
        <v>11568.399999997113</v>
      </c>
      <c r="G47" s="30">
        <f>'MOC-berth'!AS47</f>
        <v>162837.54999999981</v>
      </c>
      <c r="H47" s="30">
        <f>'MOC-ancho'!U47</f>
        <v>1538.5666666666511</v>
      </c>
      <c r="I47" s="30">
        <f>'MOC-ancho'!V47</f>
        <v>0</v>
      </c>
      <c r="J47" s="30">
        <f>'MOC-ancho'!W47</f>
        <v>3067.183333333116</v>
      </c>
      <c r="K47" s="30">
        <f>'MOC-ancho'!X47</f>
        <v>9324.6999999999534</v>
      </c>
      <c r="L47" s="30">
        <f>SUM(D47:K47)</f>
        <v>297820.51666665939</v>
      </c>
      <c r="M47" s="28"/>
    </row>
    <row r="48" spans="1:13" x14ac:dyDescent="0.2">
      <c r="A48" s="10" t="s">
        <v>5</v>
      </c>
      <c r="B48" s="6"/>
      <c r="C48" s="7"/>
      <c r="D48" s="30">
        <f>'MOC-berth'!AP48</f>
        <v>21003.833333333721</v>
      </c>
      <c r="E48" s="30">
        <f>'MOC-berth'!AQ48</f>
        <v>146.5</v>
      </c>
      <c r="F48" s="30">
        <f>'MOC-berth'!AR48</f>
        <v>40.5</v>
      </c>
      <c r="G48" s="30">
        <f>'MOC-berth'!AS48</f>
        <v>7367.7166666670237</v>
      </c>
      <c r="H48" s="30">
        <f>'MOC-ancho'!U48</f>
        <v>167.5</v>
      </c>
      <c r="I48" s="30">
        <f>'MOC-ancho'!V48</f>
        <v>0</v>
      </c>
      <c r="J48" s="30">
        <f>'MOC-ancho'!W48</f>
        <v>926.18333333358169</v>
      </c>
      <c r="K48" s="30">
        <f>'MOC-ancho'!X48</f>
        <v>37.966666666790843</v>
      </c>
      <c r="L48" s="30">
        <f>SUM(D48:K48)</f>
        <v>29690.200000001118</v>
      </c>
    </row>
    <row r="49" spans="1:18" x14ac:dyDescent="0.2">
      <c r="A49" s="8"/>
      <c r="B49" s="9"/>
      <c r="C49" s="7"/>
      <c r="D49" s="30"/>
      <c r="E49" s="30"/>
      <c r="F49" s="30"/>
      <c r="G49" s="30"/>
      <c r="H49" s="30"/>
      <c r="I49" s="30"/>
      <c r="J49" s="30"/>
      <c r="K49" s="30"/>
      <c r="L49" s="30"/>
    </row>
    <row r="50" spans="1:18" x14ac:dyDescent="0.2">
      <c r="A50" s="10" t="s">
        <v>13</v>
      </c>
      <c r="B50" s="6"/>
      <c r="C50" s="7"/>
      <c r="D50" s="30">
        <f>'MOC-berth'!AP50</f>
        <v>50849.243500002871</v>
      </c>
      <c r="E50" s="30">
        <f>'MOC-berth'!AQ50</f>
        <v>11680.370849993589</v>
      </c>
      <c r="F50" s="30">
        <f>'MOC-berth'!AR50</f>
        <v>8694.2196666637792</v>
      </c>
      <c r="G50" s="30">
        <f>'MOC-berth'!AS50</f>
        <v>170205.26666666684</v>
      </c>
      <c r="H50" s="30">
        <f>'MOC-ancho'!U50</f>
        <v>1706.0666666666511</v>
      </c>
      <c r="I50" s="30">
        <f>'MOC-ancho'!V50</f>
        <v>0</v>
      </c>
      <c r="J50" s="30">
        <f>'MOC-ancho'!W50</f>
        <v>3993.3666666666977</v>
      </c>
      <c r="K50" s="30">
        <f>'MOC-ancho'!X50</f>
        <v>9362.6666666667443</v>
      </c>
      <c r="L50" s="30">
        <f t="shared" ref="L50" si="10">+L51+L52</f>
        <v>256491.20068332716</v>
      </c>
    </row>
    <row r="51" spans="1:18" x14ac:dyDescent="0.2">
      <c r="A51" s="10" t="s">
        <v>4</v>
      </c>
      <c r="B51" s="6"/>
      <c r="C51" s="7"/>
      <c r="D51" s="30">
        <f>'MOC-berth'!AP51</f>
        <v>33897.395833335817</v>
      </c>
      <c r="E51" s="30">
        <f>'MOC-berth'!AQ51</f>
        <v>11533.870849993589</v>
      </c>
      <c r="F51" s="30">
        <f>'MOC-berth'!AR51</f>
        <v>8653.7196666637792</v>
      </c>
      <c r="G51" s="30">
        <f>'MOC-berth'!AS51</f>
        <v>162837.54999999981</v>
      </c>
      <c r="H51" s="30">
        <f>'MOC-ancho'!U51</f>
        <v>1538.5666666666511</v>
      </c>
      <c r="I51" s="30">
        <f>'MOC-ancho'!V51</f>
        <v>0</v>
      </c>
      <c r="J51" s="30">
        <f>'MOC-ancho'!W51</f>
        <v>3067.183333333116</v>
      </c>
      <c r="K51" s="30">
        <f>'MOC-ancho'!X51</f>
        <v>9324.6999999999534</v>
      </c>
      <c r="L51" s="30">
        <f>SUM(D51:K51)</f>
        <v>230852.98634999272</v>
      </c>
    </row>
    <row r="52" spans="1:18" x14ac:dyDescent="0.2">
      <c r="A52" s="10" t="s">
        <v>5</v>
      </c>
      <c r="B52" s="6"/>
      <c r="C52" s="7"/>
      <c r="D52" s="30">
        <f>'MOC-berth'!AP52</f>
        <v>16951.847666667054</v>
      </c>
      <c r="E52" s="30">
        <f>'MOC-berth'!AQ52</f>
        <v>146.5</v>
      </c>
      <c r="F52" s="30">
        <f>'MOC-berth'!AR52</f>
        <v>40.5</v>
      </c>
      <c r="G52" s="30">
        <f>'MOC-berth'!AS52</f>
        <v>7367.7166666670237</v>
      </c>
      <c r="H52" s="30">
        <f>'MOC-ancho'!U52</f>
        <v>167.5</v>
      </c>
      <c r="I52" s="30">
        <f>'MOC-ancho'!V52</f>
        <v>0</v>
      </c>
      <c r="J52" s="30">
        <f>'MOC-ancho'!W52</f>
        <v>926.18333333358169</v>
      </c>
      <c r="K52" s="30">
        <f>'MOC-ancho'!X52</f>
        <v>37.966666666790843</v>
      </c>
      <c r="L52" s="30">
        <f>SUM(D52:K52)</f>
        <v>25638.21433333445</v>
      </c>
    </row>
    <row r="53" spans="1:18" x14ac:dyDescent="0.2">
      <c r="A53" s="8"/>
      <c r="B53" s="9"/>
      <c r="C53" s="7"/>
      <c r="D53" s="30"/>
      <c r="E53" s="30"/>
      <c r="F53" s="30"/>
      <c r="G53" s="30"/>
      <c r="H53" s="30"/>
      <c r="I53" s="30"/>
      <c r="J53" s="30"/>
      <c r="K53" s="30"/>
      <c r="L53" s="30"/>
    </row>
    <row r="54" spans="1:18" x14ac:dyDescent="0.2">
      <c r="A54" s="10" t="s">
        <v>14</v>
      </c>
      <c r="B54" s="6"/>
      <c r="C54" s="7"/>
      <c r="D54" s="30">
        <f>'MOC-berth'!AP54</f>
        <v>82159.966666668886</v>
      </c>
      <c r="E54" s="30">
        <f>'MOC-berth'!AQ54</f>
        <v>65702.316666659899</v>
      </c>
      <c r="F54" s="30">
        <f>'MOC-berth'!AR54</f>
        <v>11788.116666663671</v>
      </c>
      <c r="G54" s="30">
        <f>'MOC-berth'!AS54</f>
        <v>207479.01666666777</v>
      </c>
      <c r="H54" s="30">
        <f>'MOC-ancho'!U54</f>
        <v>1706.0666666666511</v>
      </c>
      <c r="I54" s="30">
        <f>'MOC-ancho'!V54</f>
        <v>0</v>
      </c>
      <c r="J54" s="30">
        <f>'MOC-ancho'!W54</f>
        <v>3993.3666666666977</v>
      </c>
      <c r="K54" s="30">
        <f>'MOC-ancho'!X54</f>
        <v>9362.6666666667443</v>
      </c>
      <c r="L54" s="30">
        <f>+L55+L56</f>
        <v>382191.51666666032</v>
      </c>
    </row>
    <row r="55" spans="1:18" x14ac:dyDescent="0.2">
      <c r="A55" s="10" t="s">
        <v>4</v>
      </c>
      <c r="B55" s="6"/>
      <c r="C55" s="7"/>
      <c r="D55" s="30">
        <f>'MOC-berth'!AP55</f>
        <v>56094.866666668793</v>
      </c>
      <c r="E55" s="30">
        <f>'MOC-berth'!AQ55</f>
        <v>65555.816666659899</v>
      </c>
      <c r="F55" s="30">
        <f>'MOC-berth'!AR55</f>
        <v>11747.616666663671</v>
      </c>
      <c r="G55" s="30">
        <f>'MOC-berth'!AS55</f>
        <v>200017.96666666749</v>
      </c>
      <c r="H55" s="30">
        <f>'MOC-ancho'!U55</f>
        <v>1538.5666666666511</v>
      </c>
      <c r="I55" s="30">
        <f>'MOC-ancho'!V55</f>
        <v>0</v>
      </c>
      <c r="J55" s="30">
        <f>'MOC-ancho'!W55</f>
        <v>3067.183333333116</v>
      </c>
      <c r="K55" s="30">
        <f>'MOC-ancho'!X55</f>
        <v>9324.6999999999534</v>
      </c>
      <c r="L55" s="30">
        <f>SUM(D55:K55)</f>
        <v>347346.71666665957</v>
      </c>
    </row>
    <row r="56" spans="1:18" x14ac:dyDescent="0.2">
      <c r="A56" s="10" t="s">
        <v>5</v>
      </c>
      <c r="B56" s="6"/>
      <c r="C56" s="7"/>
      <c r="D56" s="30">
        <f>'MOC-berth'!AP56</f>
        <v>26065.100000000093</v>
      </c>
      <c r="E56" s="30">
        <f>'MOC-berth'!AQ56</f>
        <v>146.5</v>
      </c>
      <c r="F56" s="30">
        <f>'MOC-berth'!AR56</f>
        <v>40.5</v>
      </c>
      <c r="G56" s="30">
        <f>'MOC-berth'!AS56</f>
        <v>7461.0500000002794</v>
      </c>
      <c r="H56" s="30">
        <f>'MOC-ancho'!U56</f>
        <v>167.5</v>
      </c>
      <c r="I56" s="30">
        <f>'MOC-ancho'!V56</f>
        <v>0</v>
      </c>
      <c r="J56" s="30">
        <f>'MOC-ancho'!W56</f>
        <v>926.18333333358169</v>
      </c>
      <c r="K56" s="30">
        <f>'MOC-ancho'!X56</f>
        <v>37.966666666790843</v>
      </c>
      <c r="L56" s="30">
        <f>SUM(D56:K56)</f>
        <v>34844.800000000745</v>
      </c>
    </row>
    <row r="57" spans="1:18" x14ac:dyDescent="0.2">
      <c r="A57" s="12"/>
      <c r="B57" s="13"/>
      <c r="C57" s="14"/>
      <c r="D57" s="31"/>
      <c r="E57" s="31"/>
      <c r="F57" s="31"/>
      <c r="G57" s="31"/>
      <c r="H57" s="31"/>
      <c r="I57" s="31"/>
      <c r="J57" s="31"/>
      <c r="K57" s="31"/>
      <c r="L57" s="31"/>
    </row>
    <row r="58" spans="1:18" ht="15.75" x14ac:dyDescent="0.25">
      <c r="A58" s="15" t="s">
        <v>15</v>
      </c>
      <c r="B58" s="16"/>
      <c r="C58" s="17"/>
      <c r="D58" s="29"/>
      <c r="E58" s="29"/>
      <c r="F58" s="29"/>
      <c r="G58" s="29"/>
      <c r="H58" s="29"/>
      <c r="I58" s="29"/>
      <c r="J58" s="29"/>
      <c r="K58" s="29"/>
      <c r="L58" s="29"/>
      <c r="N58" s="59"/>
      <c r="O58" s="59"/>
      <c r="P58" s="59"/>
      <c r="Q58" s="59"/>
      <c r="R58" s="59"/>
    </row>
    <row r="59" spans="1:18" ht="15.75" x14ac:dyDescent="0.25">
      <c r="A59" s="8"/>
      <c r="B59" s="9"/>
      <c r="C59" s="7"/>
      <c r="D59" s="30"/>
      <c r="E59" s="30"/>
      <c r="F59" s="30"/>
      <c r="G59" s="30"/>
      <c r="H59" s="30"/>
      <c r="I59" s="30"/>
      <c r="J59" s="30"/>
      <c r="K59" s="30"/>
      <c r="L59" s="30"/>
      <c r="N59" s="60"/>
      <c r="O59" s="60"/>
      <c r="P59" s="60"/>
      <c r="Q59" s="60"/>
      <c r="R59" s="60"/>
    </row>
    <row r="60" spans="1:18" ht="15.75" x14ac:dyDescent="0.25">
      <c r="A60" s="5" t="s">
        <v>16</v>
      </c>
      <c r="B60" s="18"/>
      <c r="C60" s="19"/>
      <c r="D60" s="30">
        <f>'MOC-berth'!AP60</f>
        <v>6295972.7446999997</v>
      </c>
      <c r="E60" s="30">
        <f>'MOC-berth'!AQ60</f>
        <v>100126.04000000001</v>
      </c>
      <c r="F60" s="30">
        <f>'MOC-berth'!AR60</f>
        <v>84396.993999999992</v>
      </c>
      <c r="G60" s="30">
        <f>'MOC-berth'!AS60</f>
        <v>2799729.2080000001</v>
      </c>
      <c r="H60" s="30">
        <f>'MOC-ancho'!U60</f>
        <v>200</v>
      </c>
      <c r="I60" s="30">
        <f>'MOC-ancho'!V60</f>
        <v>0</v>
      </c>
      <c r="J60" s="30">
        <f>'MOC-ancho'!W60</f>
        <v>21926.337000000003</v>
      </c>
      <c r="K60" s="30">
        <f>'MOC-ancho'!X60</f>
        <v>90244.347000000009</v>
      </c>
      <c r="L60" s="30">
        <f t="shared" ref="L60" si="11">+L62+L80</f>
        <v>9392595.6707000006</v>
      </c>
      <c r="N60" s="61"/>
      <c r="O60" s="61"/>
      <c r="P60" s="61"/>
      <c r="Q60" s="61"/>
      <c r="R60" s="61"/>
    </row>
    <row r="61" spans="1:18" ht="15.75" x14ac:dyDescent="0.25">
      <c r="A61" s="8"/>
      <c r="B61" s="9"/>
      <c r="C61" s="7"/>
      <c r="D61" s="30"/>
      <c r="E61" s="30"/>
      <c r="F61" s="30"/>
      <c r="G61" s="30"/>
      <c r="H61" s="30"/>
      <c r="I61" s="30"/>
      <c r="J61" s="30"/>
      <c r="K61" s="30"/>
      <c r="L61" s="30"/>
      <c r="N61" s="60"/>
      <c r="O61" s="60"/>
      <c r="P61" s="60"/>
      <c r="Q61" s="60"/>
      <c r="R61" s="60"/>
    </row>
    <row r="62" spans="1:18" ht="15.75" x14ac:dyDescent="0.25">
      <c r="A62" s="5" t="s">
        <v>17</v>
      </c>
      <c r="B62" s="18"/>
      <c r="C62" s="19"/>
      <c r="D62" s="30">
        <f>'MOC-berth'!AP62</f>
        <v>4729708.4288999997</v>
      </c>
      <c r="E62" s="30">
        <f>'MOC-berth'!AQ62</f>
        <v>97526.040000000008</v>
      </c>
      <c r="F62" s="30">
        <f>'MOC-berth'!AR62</f>
        <v>82701.214999999997</v>
      </c>
      <c r="G62" s="30">
        <f>'MOC-berth'!AS62</f>
        <v>1488139.253</v>
      </c>
      <c r="H62" s="30">
        <f>'MOC-ancho'!U62</f>
        <v>200</v>
      </c>
      <c r="I62" s="30">
        <f>'MOC-ancho'!V62</f>
        <v>0</v>
      </c>
      <c r="J62" s="30">
        <f>'MOC-ancho'!W62</f>
        <v>3227.34</v>
      </c>
      <c r="K62" s="30">
        <f>'MOC-ancho'!X62</f>
        <v>77754.615000000005</v>
      </c>
      <c r="L62" s="30">
        <f t="shared" ref="L62" si="12">+L64+L72</f>
        <v>6479256.8919000002</v>
      </c>
      <c r="N62" s="61"/>
      <c r="O62" s="61"/>
      <c r="P62" s="61"/>
      <c r="Q62" s="61"/>
      <c r="R62" s="61"/>
    </row>
    <row r="63" spans="1:18" ht="15.75" x14ac:dyDescent="0.25">
      <c r="A63" s="8"/>
      <c r="B63" s="9"/>
      <c r="C63" s="7"/>
      <c r="D63" s="30"/>
      <c r="E63" s="30"/>
      <c r="F63" s="30"/>
      <c r="G63" s="30"/>
      <c r="H63" s="30"/>
      <c r="I63" s="30"/>
      <c r="J63" s="30"/>
      <c r="K63" s="30"/>
      <c r="L63" s="30"/>
      <c r="N63" s="60"/>
      <c r="O63" s="60"/>
      <c r="P63" s="60"/>
      <c r="Q63" s="60"/>
      <c r="R63" s="60"/>
    </row>
    <row r="64" spans="1:18" ht="15.75" x14ac:dyDescent="0.25">
      <c r="A64" s="5" t="s">
        <v>18</v>
      </c>
      <c r="B64" s="18"/>
      <c r="C64" s="19"/>
      <c r="D64" s="30">
        <f>'MOC-berth'!AP64</f>
        <v>2321859.1991000003</v>
      </c>
      <c r="E64" s="30">
        <f>'MOC-berth'!AQ64</f>
        <v>45869.665999999997</v>
      </c>
      <c r="F64" s="30">
        <f>'MOC-berth'!AR64</f>
        <v>45724.455000000002</v>
      </c>
      <c r="G64" s="30">
        <f>'MOC-berth'!AS64</f>
        <v>588953.51300000004</v>
      </c>
      <c r="H64" s="30">
        <f>'MOC-ancho'!U64</f>
        <v>200</v>
      </c>
      <c r="I64" s="30">
        <f>'MOC-ancho'!V64</f>
        <v>0</v>
      </c>
      <c r="J64" s="30">
        <f>'MOC-ancho'!W64</f>
        <v>2563.34</v>
      </c>
      <c r="K64" s="30">
        <f>'MOC-ancho'!X64</f>
        <v>77754.615000000005</v>
      </c>
      <c r="L64" s="30">
        <f t="shared" ref="L64" si="13">SUM(L65:L70)</f>
        <v>3082924.7881000005</v>
      </c>
      <c r="N64" s="60"/>
      <c r="O64" s="60"/>
      <c r="P64" s="60"/>
      <c r="Q64" s="60"/>
      <c r="R64" s="60"/>
    </row>
    <row r="65" spans="1:18" ht="15.75" x14ac:dyDescent="0.25">
      <c r="A65" s="10" t="s">
        <v>19</v>
      </c>
      <c r="B65" s="6"/>
      <c r="C65" s="7"/>
      <c r="D65" s="30">
        <f>'MOC-berth'!AP65</f>
        <v>477343.35210000002</v>
      </c>
      <c r="E65" s="30">
        <f>'MOC-berth'!AQ65</f>
        <v>43190.053</v>
      </c>
      <c r="F65" s="30">
        <f>'MOC-berth'!AR65</f>
        <v>31669.599999999999</v>
      </c>
      <c r="G65" s="30">
        <f>'MOC-berth'!AS65</f>
        <v>64456.528999999995</v>
      </c>
      <c r="H65" s="30">
        <f>'MOC-ancho'!U65</f>
        <v>0</v>
      </c>
      <c r="I65" s="30">
        <f>'MOC-ancho'!V65</f>
        <v>0</v>
      </c>
      <c r="J65" s="30">
        <f>'MOC-ancho'!W65</f>
        <v>2563.34</v>
      </c>
      <c r="K65" s="30">
        <f>'MOC-ancho'!X65</f>
        <v>0</v>
      </c>
      <c r="L65" s="30">
        <f>SUM(D65:K65)</f>
        <v>619222.87410000002</v>
      </c>
      <c r="N65" s="60"/>
      <c r="O65" s="60"/>
      <c r="P65" s="60"/>
      <c r="Q65" s="60"/>
      <c r="R65" s="60"/>
    </row>
    <row r="66" spans="1:18" ht="15.75" x14ac:dyDescent="0.25">
      <c r="A66" s="10" t="s">
        <v>20</v>
      </c>
      <c r="B66" s="6"/>
      <c r="C66" s="7"/>
      <c r="D66" s="30">
        <f>'MOC-berth'!AP66</f>
        <v>4287.0770000000002</v>
      </c>
      <c r="E66" s="30">
        <f>'MOC-berth'!AQ66</f>
        <v>2679.6130000000003</v>
      </c>
      <c r="F66" s="30">
        <f>'MOC-berth'!AR66</f>
        <v>10124.855</v>
      </c>
      <c r="G66" s="30">
        <f>'MOC-berth'!AS66</f>
        <v>47620.364999999998</v>
      </c>
      <c r="H66" s="30">
        <f>'MOC-ancho'!U66</f>
        <v>200</v>
      </c>
      <c r="I66" s="30">
        <f>'MOC-ancho'!V66</f>
        <v>0</v>
      </c>
      <c r="J66" s="30">
        <f>'MOC-ancho'!W66</f>
        <v>0</v>
      </c>
      <c r="K66" s="30">
        <f>'MOC-ancho'!X66</f>
        <v>77754.615000000005</v>
      </c>
      <c r="L66" s="30">
        <f t="shared" ref="L66:L70" si="14">SUM(D66:K66)</f>
        <v>142666.52499999999</v>
      </c>
      <c r="N66" s="61"/>
      <c r="O66" s="61"/>
      <c r="P66" s="61"/>
      <c r="Q66" s="61"/>
      <c r="R66" s="61"/>
    </row>
    <row r="67" spans="1:18" ht="15.75" x14ac:dyDescent="0.25">
      <c r="A67" s="10" t="s">
        <v>21</v>
      </c>
      <c r="B67" s="6"/>
      <c r="C67" s="7"/>
      <c r="D67" s="30">
        <f>'MOC-berth'!AP67</f>
        <v>4105.13</v>
      </c>
      <c r="E67" s="30">
        <f>'MOC-berth'!AQ67</f>
        <v>0</v>
      </c>
      <c r="F67" s="30">
        <f>'MOC-berth'!AR67</f>
        <v>3930</v>
      </c>
      <c r="G67" s="30">
        <f>'MOC-berth'!AS67</f>
        <v>288830.50900000002</v>
      </c>
      <c r="H67" s="30">
        <f>'MOC-ancho'!U67</f>
        <v>0</v>
      </c>
      <c r="I67" s="30">
        <f>'MOC-ancho'!V67</f>
        <v>0</v>
      </c>
      <c r="J67" s="30">
        <f>'MOC-ancho'!W67</f>
        <v>0</v>
      </c>
      <c r="K67" s="30">
        <f>'MOC-ancho'!X67</f>
        <v>0</v>
      </c>
      <c r="L67" s="30">
        <f t="shared" si="14"/>
        <v>296865.63900000002</v>
      </c>
      <c r="N67" s="60"/>
      <c r="O67" s="60"/>
      <c r="P67" s="60"/>
      <c r="Q67" s="60"/>
      <c r="R67" s="60"/>
    </row>
    <row r="68" spans="1:18" ht="15.75" x14ac:dyDescent="0.25">
      <c r="A68" s="10" t="s">
        <v>22</v>
      </c>
      <c r="B68" s="6"/>
      <c r="C68" s="7"/>
      <c r="D68" s="30">
        <f>'MOC-berth'!AP68</f>
        <v>1836123.6400000001</v>
      </c>
      <c r="E68" s="30">
        <f>'MOC-berth'!AQ68</f>
        <v>0</v>
      </c>
      <c r="F68" s="30">
        <f>'MOC-berth'!AR68</f>
        <v>0</v>
      </c>
      <c r="G68" s="30">
        <f>'MOC-berth'!AS68</f>
        <v>188046.11000000002</v>
      </c>
      <c r="H68" s="30">
        <f>'MOC-ancho'!U68</f>
        <v>0</v>
      </c>
      <c r="I68" s="30">
        <f>'MOC-ancho'!V68</f>
        <v>0</v>
      </c>
      <c r="J68" s="30">
        <f>'MOC-ancho'!W68</f>
        <v>0</v>
      </c>
      <c r="K68" s="30">
        <f>'MOC-ancho'!X68</f>
        <v>0</v>
      </c>
      <c r="L68" s="30">
        <f t="shared" si="14"/>
        <v>2024169.7500000002</v>
      </c>
      <c r="N68" s="60"/>
      <c r="O68" s="60"/>
      <c r="P68" s="60"/>
      <c r="Q68" s="60"/>
      <c r="R68" s="60"/>
    </row>
    <row r="69" spans="1:18" ht="15.75" x14ac:dyDescent="0.25">
      <c r="A69" s="10" t="s">
        <v>23</v>
      </c>
      <c r="B69" s="6"/>
      <c r="C69" s="7"/>
      <c r="D69" s="30">
        <f>'MOC-berth'!AP69</f>
        <v>0</v>
      </c>
      <c r="E69" s="30">
        <f>'MOC-berth'!AQ69</f>
        <v>0</v>
      </c>
      <c r="F69" s="30">
        <f>'MOC-berth'!AR69</f>
        <v>0</v>
      </c>
      <c r="G69" s="30">
        <f>'MOC-berth'!AS69</f>
        <v>0</v>
      </c>
      <c r="H69" s="30">
        <f>'MOC-ancho'!U69</f>
        <v>0</v>
      </c>
      <c r="I69" s="30">
        <f>'MOC-ancho'!V69</f>
        <v>0</v>
      </c>
      <c r="J69" s="30">
        <f>'MOC-ancho'!W69</f>
        <v>0</v>
      </c>
      <c r="K69" s="30">
        <f>'MOC-ancho'!X69</f>
        <v>0</v>
      </c>
      <c r="L69" s="30">
        <f t="shared" si="14"/>
        <v>0</v>
      </c>
      <c r="N69" s="60"/>
      <c r="O69" s="60"/>
      <c r="P69" s="60"/>
      <c r="Q69" s="60"/>
      <c r="R69" s="60"/>
    </row>
    <row r="70" spans="1:18" ht="15.75" x14ac:dyDescent="0.25">
      <c r="A70" s="10" t="s">
        <v>24</v>
      </c>
      <c r="B70" s="6"/>
      <c r="C70" s="7"/>
      <c r="D70" s="30">
        <f>'MOC-berth'!AP70</f>
        <v>0</v>
      </c>
      <c r="E70" s="30">
        <f>'MOC-berth'!AQ70</f>
        <v>0</v>
      </c>
      <c r="F70" s="30">
        <f>'MOC-berth'!AR70</f>
        <v>0</v>
      </c>
      <c r="G70" s="30">
        <f>'MOC-berth'!AS70</f>
        <v>0</v>
      </c>
      <c r="H70" s="30">
        <f>'MOC-ancho'!U70</f>
        <v>0</v>
      </c>
      <c r="I70" s="30">
        <f>'MOC-ancho'!V70</f>
        <v>0</v>
      </c>
      <c r="J70" s="30">
        <f>'MOC-ancho'!W70</f>
        <v>0</v>
      </c>
      <c r="K70" s="30">
        <f>'MOC-ancho'!X70</f>
        <v>0</v>
      </c>
      <c r="L70" s="30">
        <f t="shared" si="14"/>
        <v>0</v>
      </c>
      <c r="N70" s="61"/>
      <c r="O70" s="61"/>
      <c r="P70" s="61"/>
      <c r="Q70" s="61"/>
      <c r="R70" s="61"/>
    </row>
    <row r="71" spans="1:18" ht="15.75" x14ac:dyDescent="0.25">
      <c r="A71" s="8"/>
      <c r="B71" s="9"/>
      <c r="C71" s="7"/>
      <c r="D71" s="30"/>
      <c r="E71" s="30"/>
      <c r="F71" s="30"/>
      <c r="G71" s="30"/>
      <c r="H71" s="30"/>
      <c r="I71" s="30"/>
      <c r="J71" s="30"/>
      <c r="K71" s="30"/>
      <c r="L71" s="30"/>
      <c r="N71" s="60"/>
      <c r="O71" s="60"/>
      <c r="P71" s="60"/>
      <c r="Q71" s="60"/>
      <c r="R71" s="60"/>
    </row>
    <row r="72" spans="1:18" ht="15.75" x14ac:dyDescent="0.25">
      <c r="A72" s="5" t="s">
        <v>25</v>
      </c>
      <c r="B72" s="18"/>
      <c r="C72" s="19"/>
      <c r="D72" s="30">
        <f>'MOC-berth'!AP72</f>
        <v>2407849.2297999999</v>
      </c>
      <c r="E72" s="30">
        <f>'MOC-berth'!AQ72</f>
        <v>51656.374000000003</v>
      </c>
      <c r="F72" s="30">
        <f>'MOC-berth'!AR72</f>
        <v>36976.759999999995</v>
      </c>
      <c r="G72" s="30">
        <f>'MOC-berth'!AS72</f>
        <v>899185.74</v>
      </c>
      <c r="H72" s="30">
        <f>'MOC-ancho'!U72</f>
        <v>0</v>
      </c>
      <c r="I72" s="30">
        <f>'MOC-ancho'!V72</f>
        <v>0</v>
      </c>
      <c r="J72" s="30">
        <f>'MOC-ancho'!W72</f>
        <v>664</v>
      </c>
      <c r="K72" s="30">
        <f>'MOC-ancho'!X72</f>
        <v>0</v>
      </c>
      <c r="L72" s="30">
        <f t="shared" ref="L72" si="15">SUM(L73:L78)</f>
        <v>3396332.1037999997</v>
      </c>
      <c r="N72" s="60"/>
      <c r="O72" s="60"/>
      <c r="P72" s="60"/>
      <c r="Q72" s="60"/>
      <c r="R72" s="60"/>
    </row>
    <row r="73" spans="1:18" ht="15.75" x14ac:dyDescent="0.25">
      <c r="A73" s="10" t="s">
        <v>19</v>
      </c>
      <c r="B73" s="6"/>
      <c r="C73" s="7"/>
      <c r="D73" s="30">
        <f>'MOC-berth'!AP73</f>
        <v>439551.48080000002</v>
      </c>
      <c r="E73" s="30">
        <f>'MOC-berth'!AQ73</f>
        <v>50056.374000000003</v>
      </c>
      <c r="F73" s="30">
        <f>'MOC-berth'!AR73</f>
        <v>4805.96</v>
      </c>
      <c r="G73" s="30">
        <f>'MOC-berth'!AS73</f>
        <v>460399.63100000005</v>
      </c>
      <c r="H73" s="30">
        <f>'MOC-ancho'!U73</f>
        <v>0</v>
      </c>
      <c r="I73" s="30">
        <f>'MOC-ancho'!V73</f>
        <v>0</v>
      </c>
      <c r="J73" s="30">
        <f>'MOC-ancho'!W73</f>
        <v>24</v>
      </c>
      <c r="K73" s="30">
        <f>'MOC-ancho'!X73</f>
        <v>0</v>
      </c>
      <c r="L73" s="30">
        <f>SUM(D73:K73)</f>
        <v>954837.4458000001</v>
      </c>
      <c r="N73" s="60"/>
      <c r="O73" s="60"/>
      <c r="P73" s="60"/>
      <c r="Q73" s="60"/>
      <c r="R73" s="60"/>
    </row>
    <row r="74" spans="1:18" ht="15.75" x14ac:dyDescent="0.25">
      <c r="A74" s="10" t="s">
        <v>20</v>
      </c>
      <c r="B74" s="6"/>
      <c r="C74" s="7"/>
      <c r="D74" s="30">
        <f>'MOC-berth'!AP74</f>
        <v>603890.60199999996</v>
      </c>
      <c r="E74" s="30">
        <f>'MOC-berth'!AQ74</f>
        <v>1600</v>
      </c>
      <c r="F74" s="30">
        <f>'MOC-berth'!AR74</f>
        <v>6110</v>
      </c>
      <c r="G74" s="30">
        <f>'MOC-berth'!AS74</f>
        <v>54403.442999999999</v>
      </c>
      <c r="H74" s="30">
        <f>'MOC-ancho'!U74</f>
        <v>0</v>
      </c>
      <c r="I74" s="30">
        <f>'MOC-ancho'!V74</f>
        <v>0</v>
      </c>
      <c r="J74" s="30">
        <f>'MOC-ancho'!W74</f>
        <v>0</v>
      </c>
      <c r="K74" s="30">
        <f>'MOC-ancho'!X74</f>
        <v>0</v>
      </c>
      <c r="L74" s="30">
        <f t="shared" ref="L74:L78" si="16">SUM(D74:K74)</f>
        <v>666004.04499999993</v>
      </c>
      <c r="N74" s="61"/>
      <c r="O74" s="61"/>
      <c r="P74" s="61"/>
      <c r="Q74" s="61"/>
      <c r="R74" s="61"/>
    </row>
    <row r="75" spans="1:18" ht="15.75" x14ac:dyDescent="0.25">
      <c r="A75" s="10" t="s">
        <v>21</v>
      </c>
      <c r="B75" s="6"/>
      <c r="C75" s="7"/>
      <c r="D75" s="30">
        <f>'MOC-berth'!AP75</f>
        <v>8801.8970000000008</v>
      </c>
      <c r="E75" s="30">
        <f>'MOC-berth'!AQ75</f>
        <v>0</v>
      </c>
      <c r="F75" s="30">
        <f>'MOC-berth'!AR75</f>
        <v>26060.799999999999</v>
      </c>
      <c r="G75" s="30">
        <f>'MOC-berth'!AS75</f>
        <v>130081.284</v>
      </c>
      <c r="H75" s="30">
        <f>'MOC-ancho'!U75</f>
        <v>0</v>
      </c>
      <c r="I75" s="30">
        <f>'MOC-ancho'!V75</f>
        <v>0</v>
      </c>
      <c r="J75" s="30">
        <f>'MOC-ancho'!W75</f>
        <v>640</v>
      </c>
      <c r="K75" s="30">
        <f>'MOC-ancho'!X75</f>
        <v>0</v>
      </c>
      <c r="L75" s="30">
        <f t="shared" si="16"/>
        <v>165583.981</v>
      </c>
      <c r="N75" s="60"/>
      <c r="O75" s="60"/>
      <c r="P75" s="60"/>
      <c r="Q75" s="60"/>
      <c r="R75" s="60"/>
    </row>
    <row r="76" spans="1:18" ht="15.75" x14ac:dyDescent="0.25">
      <c r="A76" s="10" t="s">
        <v>26</v>
      </c>
      <c r="B76" s="6"/>
      <c r="C76" s="7"/>
      <c r="D76" s="30">
        <f>'MOC-berth'!AP76</f>
        <v>1355605.25</v>
      </c>
      <c r="E76" s="30">
        <f>'MOC-berth'!AQ76</f>
        <v>0</v>
      </c>
      <c r="F76" s="30">
        <f>'MOC-berth'!AR76</f>
        <v>0</v>
      </c>
      <c r="G76" s="30">
        <f>'MOC-berth'!AS76</f>
        <v>254301.38199999998</v>
      </c>
      <c r="H76" s="30">
        <f>'MOC-ancho'!U76</f>
        <v>0</v>
      </c>
      <c r="I76" s="30">
        <f>'MOC-ancho'!V76</f>
        <v>0</v>
      </c>
      <c r="J76" s="30">
        <f>'MOC-ancho'!W76</f>
        <v>0</v>
      </c>
      <c r="K76" s="30">
        <f>'MOC-ancho'!X76</f>
        <v>0</v>
      </c>
      <c r="L76" s="30">
        <f t="shared" si="16"/>
        <v>1609906.632</v>
      </c>
      <c r="N76" s="60"/>
      <c r="O76" s="60"/>
      <c r="P76" s="60"/>
      <c r="Q76" s="60"/>
      <c r="R76" s="60"/>
    </row>
    <row r="77" spans="1:18" x14ac:dyDescent="0.2">
      <c r="A77" s="10" t="s">
        <v>23</v>
      </c>
      <c r="B77" s="6"/>
      <c r="C77" s="7"/>
      <c r="D77" s="30">
        <f>'MOC-berth'!AP77</f>
        <v>0</v>
      </c>
      <c r="E77" s="30">
        <f>'MOC-berth'!AQ77</f>
        <v>0</v>
      </c>
      <c r="F77" s="30">
        <f>'MOC-berth'!AR77</f>
        <v>0</v>
      </c>
      <c r="G77" s="30">
        <f>'MOC-berth'!AS77</f>
        <v>0</v>
      </c>
      <c r="H77" s="30">
        <f>'MOC-ancho'!U77</f>
        <v>0</v>
      </c>
      <c r="I77" s="30">
        <f>'MOC-ancho'!V77</f>
        <v>0</v>
      </c>
      <c r="J77" s="30">
        <f>'MOC-ancho'!W77</f>
        <v>0</v>
      </c>
      <c r="K77" s="30">
        <f>'MOC-ancho'!X77</f>
        <v>0</v>
      </c>
      <c r="L77" s="30">
        <f t="shared" si="16"/>
        <v>0</v>
      </c>
    </row>
    <row r="78" spans="1:18" x14ac:dyDescent="0.2">
      <c r="A78" s="10" t="s">
        <v>27</v>
      </c>
      <c r="B78" s="6"/>
      <c r="C78" s="7"/>
      <c r="D78" s="30">
        <f>'MOC-berth'!AP78</f>
        <v>0</v>
      </c>
      <c r="E78" s="30">
        <f>'MOC-berth'!AQ78</f>
        <v>0</v>
      </c>
      <c r="F78" s="30">
        <f>'MOC-berth'!AR78</f>
        <v>0</v>
      </c>
      <c r="G78" s="30">
        <f>'MOC-berth'!AS78</f>
        <v>0</v>
      </c>
      <c r="H78" s="30">
        <f>'MOC-ancho'!U78</f>
        <v>0</v>
      </c>
      <c r="I78" s="30">
        <f>'MOC-ancho'!V78</f>
        <v>0</v>
      </c>
      <c r="J78" s="30">
        <f>'MOC-ancho'!W78</f>
        <v>0</v>
      </c>
      <c r="K78" s="30">
        <f>'MOC-ancho'!X78</f>
        <v>0</v>
      </c>
      <c r="L78" s="30">
        <f t="shared" si="16"/>
        <v>0</v>
      </c>
    </row>
    <row r="79" spans="1:18" x14ac:dyDescent="0.2">
      <c r="A79" s="10"/>
      <c r="B79" s="6"/>
      <c r="C79" s="7"/>
      <c r="D79" s="30"/>
      <c r="E79" s="30"/>
      <c r="F79" s="30"/>
      <c r="G79" s="30"/>
      <c r="H79" s="30"/>
      <c r="I79" s="30"/>
      <c r="J79" s="30"/>
      <c r="K79" s="30"/>
      <c r="L79" s="30"/>
    </row>
    <row r="80" spans="1:18" ht="15.75" x14ac:dyDescent="0.25">
      <c r="A80" s="20" t="s">
        <v>28</v>
      </c>
      <c r="B80" s="21"/>
      <c r="C80" s="22"/>
      <c r="D80" s="30">
        <f>'MOC-berth'!AP80</f>
        <v>1566264.3158</v>
      </c>
      <c r="E80" s="30">
        <f>'MOC-berth'!AQ80</f>
        <v>2600</v>
      </c>
      <c r="F80" s="30">
        <f>'MOC-berth'!AR80</f>
        <v>1695.779</v>
      </c>
      <c r="G80" s="30">
        <f>'MOC-berth'!AS80</f>
        <v>1311589.9550000001</v>
      </c>
      <c r="H80" s="30">
        <f>'MOC-ancho'!U80</f>
        <v>0</v>
      </c>
      <c r="I80" s="30">
        <f>'MOC-ancho'!V80</f>
        <v>0</v>
      </c>
      <c r="J80" s="30">
        <f>'MOC-ancho'!W80</f>
        <v>18698.997000000003</v>
      </c>
      <c r="K80" s="30">
        <f>'MOC-ancho'!X80</f>
        <v>12489.732</v>
      </c>
      <c r="L80" s="30">
        <f t="shared" ref="L80" si="17">+L82+L90</f>
        <v>2913338.7788</v>
      </c>
    </row>
    <row r="81" spans="1:12" x14ac:dyDescent="0.2">
      <c r="A81" s="8"/>
      <c r="B81" s="9"/>
      <c r="C81" s="7"/>
      <c r="D81" s="30"/>
      <c r="E81" s="30"/>
      <c r="F81" s="30"/>
      <c r="G81" s="30"/>
      <c r="H81" s="30"/>
      <c r="I81" s="30"/>
      <c r="J81" s="30"/>
      <c r="K81" s="30"/>
      <c r="L81" s="30"/>
    </row>
    <row r="82" spans="1:12" ht="15.75" x14ac:dyDescent="0.25">
      <c r="A82" s="20" t="s">
        <v>29</v>
      </c>
      <c r="B82" s="21"/>
      <c r="C82" s="22"/>
      <c r="D82" s="30">
        <f>'MOC-berth'!AP82</f>
        <v>1562264.3158</v>
      </c>
      <c r="E82" s="30">
        <f>'MOC-berth'!AQ82</f>
        <v>2600</v>
      </c>
      <c r="F82" s="30">
        <f>'MOC-berth'!AR82</f>
        <v>1695.779</v>
      </c>
      <c r="G82" s="30">
        <f>'MOC-berth'!AS82</f>
        <v>1149978.915</v>
      </c>
      <c r="H82" s="30">
        <f>'MOC-ancho'!U82</f>
        <v>0</v>
      </c>
      <c r="I82" s="30">
        <f>'MOC-ancho'!V82</f>
        <v>0</v>
      </c>
      <c r="J82" s="30">
        <f>'MOC-ancho'!W82</f>
        <v>18698.997000000003</v>
      </c>
      <c r="K82" s="30">
        <f>'MOC-ancho'!X82</f>
        <v>12489.732</v>
      </c>
      <c r="L82" s="30">
        <f t="shared" ref="L82" si="18">SUM(L83:L88)</f>
        <v>2747727.7387999999</v>
      </c>
    </row>
    <row r="83" spans="1:12" x14ac:dyDescent="0.2">
      <c r="A83" s="10" t="s">
        <v>19</v>
      </c>
      <c r="B83" s="6"/>
      <c r="C83" s="7"/>
      <c r="D83" s="30">
        <f>'MOC-berth'!AP83</f>
        <v>761230.05279999995</v>
      </c>
      <c r="E83" s="30">
        <f>'MOC-berth'!AQ83</f>
        <v>2600</v>
      </c>
      <c r="F83" s="30">
        <f>'MOC-berth'!AR83</f>
        <v>0</v>
      </c>
      <c r="G83" s="30">
        <f>'MOC-berth'!AS83</f>
        <v>84079.475000000006</v>
      </c>
      <c r="H83" s="30">
        <f>'MOC-ancho'!U83</f>
        <v>0</v>
      </c>
      <c r="I83" s="30">
        <f>'MOC-ancho'!V83</f>
        <v>0</v>
      </c>
      <c r="J83" s="30">
        <f>'MOC-ancho'!W83</f>
        <v>0</v>
      </c>
      <c r="K83" s="30">
        <f>'MOC-ancho'!X83</f>
        <v>0</v>
      </c>
      <c r="L83" s="30">
        <f>SUM(D83:K83)</f>
        <v>847909.52779999992</v>
      </c>
    </row>
    <row r="84" spans="1:12" x14ac:dyDescent="0.2">
      <c r="A84" s="10" t="s">
        <v>20</v>
      </c>
      <c r="B84" s="6"/>
      <c r="C84" s="7"/>
      <c r="D84" s="30">
        <f>'MOC-berth'!AP84</f>
        <v>647362.96400000004</v>
      </c>
      <c r="E84" s="30">
        <f>'MOC-berth'!AQ84</f>
        <v>0</v>
      </c>
      <c r="F84" s="30">
        <f>'MOC-berth'!AR84</f>
        <v>1695.779</v>
      </c>
      <c r="G84" s="30">
        <f>'MOC-berth'!AS84</f>
        <v>244837.37999999995</v>
      </c>
      <c r="H84" s="30">
        <f>'MOC-ancho'!U84</f>
        <v>0</v>
      </c>
      <c r="I84" s="30">
        <f>'MOC-ancho'!V84</f>
        <v>0</v>
      </c>
      <c r="J84" s="30">
        <f>'MOC-ancho'!W84</f>
        <v>18698.997000000003</v>
      </c>
      <c r="K84" s="30">
        <f>'MOC-ancho'!X84</f>
        <v>12489.732</v>
      </c>
      <c r="L84" s="30">
        <f t="shared" ref="L84:L88" si="19">SUM(D84:K84)</f>
        <v>925084.85199999984</v>
      </c>
    </row>
    <row r="85" spans="1:12" x14ac:dyDescent="0.2">
      <c r="A85" s="23" t="s">
        <v>21</v>
      </c>
      <c r="B85" s="24"/>
      <c r="C85" s="25"/>
      <c r="D85" s="30">
        <f>'MOC-berth'!AP85</f>
        <v>153671.299</v>
      </c>
      <c r="E85" s="30">
        <f>'MOC-berth'!AQ85</f>
        <v>0</v>
      </c>
      <c r="F85" s="30">
        <f>'MOC-berth'!AR85</f>
        <v>0</v>
      </c>
      <c r="G85" s="30">
        <f>'MOC-berth'!AS85</f>
        <v>821062.06</v>
      </c>
      <c r="H85" s="30">
        <f>'MOC-ancho'!U85</f>
        <v>0</v>
      </c>
      <c r="I85" s="30">
        <f>'MOC-ancho'!V85</f>
        <v>0</v>
      </c>
      <c r="J85" s="30">
        <f>'MOC-ancho'!W85</f>
        <v>0</v>
      </c>
      <c r="K85" s="30">
        <f>'MOC-ancho'!X85</f>
        <v>0</v>
      </c>
      <c r="L85" s="30">
        <f t="shared" si="19"/>
        <v>974733.35900000005</v>
      </c>
    </row>
    <row r="86" spans="1:12" x14ac:dyDescent="0.2">
      <c r="A86" s="10" t="s">
        <v>26</v>
      </c>
      <c r="B86" s="6"/>
      <c r="C86" s="7"/>
      <c r="D86" s="30">
        <f>'MOC-berth'!AP86</f>
        <v>0</v>
      </c>
      <c r="E86" s="30">
        <f>'MOC-berth'!AQ86</f>
        <v>0</v>
      </c>
      <c r="F86" s="30">
        <f>'MOC-berth'!AR86</f>
        <v>0</v>
      </c>
      <c r="G86" s="30">
        <f>'MOC-berth'!AS86</f>
        <v>0</v>
      </c>
      <c r="H86" s="30">
        <f>'MOC-ancho'!U86</f>
        <v>0</v>
      </c>
      <c r="I86" s="30">
        <f>'MOC-ancho'!V86</f>
        <v>0</v>
      </c>
      <c r="J86" s="30">
        <f>'MOC-ancho'!W86</f>
        <v>0</v>
      </c>
      <c r="K86" s="30">
        <f>'MOC-ancho'!X86</f>
        <v>0</v>
      </c>
      <c r="L86" s="30">
        <f t="shared" si="19"/>
        <v>0</v>
      </c>
    </row>
    <row r="87" spans="1:12" x14ac:dyDescent="0.2">
      <c r="A87" s="10" t="s">
        <v>23</v>
      </c>
      <c r="B87" s="6"/>
      <c r="C87" s="7"/>
      <c r="D87" s="30">
        <f>'MOC-berth'!AP87</f>
        <v>0</v>
      </c>
      <c r="E87" s="30">
        <f>'MOC-berth'!AQ87</f>
        <v>0</v>
      </c>
      <c r="F87" s="30">
        <f>'MOC-berth'!AR87</f>
        <v>0</v>
      </c>
      <c r="G87" s="30">
        <f>'MOC-berth'!AS87</f>
        <v>0</v>
      </c>
      <c r="H87" s="30">
        <f>'MOC-ancho'!U87</f>
        <v>0</v>
      </c>
      <c r="I87" s="30">
        <f>'MOC-ancho'!V87</f>
        <v>0</v>
      </c>
      <c r="J87" s="30">
        <f>'MOC-ancho'!W87</f>
        <v>0</v>
      </c>
      <c r="K87" s="30">
        <f>'MOC-ancho'!X87</f>
        <v>0</v>
      </c>
      <c r="L87" s="30">
        <f t="shared" si="19"/>
        <v>0</v>
      </c>
    </row>
    <row r="88" spans="1:12" x14ac:dyDescent="0.2">
      <c r="A88" s="10" t="s">
        <v>24</v>
      </c>
      <c r="B88" s="6"/>
      <c r="C88" s="7"/>
      <c r="D88" s="30">
        <f>'MOC-berth'!AP88</f>
        <v>0</v>
      </c>
      <c r="E88" s="30">
        <f>'MOC-berth'!AQ88</f>
        <v>0</v>
      </c>
      <c r="F88" s="30">
        <f>'MOC-berth'!AR88</f>
        <v>0</v>
      </c>
      <c r="G88" s="30">
        <f>'MOC-berth'!AS88</f>
        <v>0</v>
      </c>
      <c r="H88" s="30">
        <f>'MOC-ancho'!U88</f>
        <v>0</v>
      </c>
      <c r="I88" s="30">
        <f>'MOC-ancho'!V88</f>
        <v>0</v>
      </c>
      <c r="J88" s="30">
        <f>'MOC-ancho'!W88</f>
        <v>0</v>
      </c>
      <c r="K88" s="30">
        <f>'MOC-ancho'!X88</f>
        <v>0</v>
      </c>
      <c r="L88" s="30">
        <f t="shared" si="19"/>
        <v>0</v>
      </c>
    </row>
    <row r="89" spans="1:12" x14ac:dyDescent="0.2">
      <c r="A89" s="8"/>
      <c r="B89" s="9"/>
      <c r="C89" s="7"/>
      <c r="D89" s="30"/>
      <c r="E89" s="30"/>
      <c r="F89" s="30"/>
      <c r="G89" s="30"/>
      <c r="H89" s="30"/>
      <c r="I89" s="30"/>
      <c r="J89" s="30"/>
      <c r="K89" s="30"/>
      <c r="L89" s="30"/>
    </row>
    <row r="90" spans="1:12" ht="15.75" x14ac:dyDescent="0.25">
      <c r="A90" s="20" t="s">
        <v>30</v>
      </c>
      <c r="B90" s="21"/>
      <c r="C90" s="22"/>
      <c r="D90" s="30">
        <f>'MOC-berth'!AP90</f>
        <v>4000</v>
      </c>
      <c r="E90" s="30">
        <f>'MOC-berth'!AQ90</f>
        <v>0</v>
      </c>
      <c r="F90" s="30">
        <f>'MOC-berth'!AR90</f>
        <v>0</v>
      </c>
      <c r="G90" s="30">
        <f>'MOC-berth'!AS90</f>
        <v>161611.04</v>
      </c>
      <c r="H90" s="30">
        <f>'MOC-ancho'!U90</f>
        <v>0</v>
      </c>
      <c r="I90" s="30">
        <f>'MOC-ancho'!V90</f>
        <v>0</v>
      </c>
      <c r="J90" s="30">
        <f>'MOC-ancho'!W90</f>
        <v>0</v>
      </c>
      <c r="K90" s="30">
        <f>'MOC-ancho'!X90</f>
        <v>0</v>
      </c>
      <c r="L90" s="30">
        <f t="shared" ref="L90" si="20">SUM(L91:L96)</f>
        <v>165611.04</v>
      </c>
    </row>
    <row r="91" spans="1:12" x14ac:dyDescent="0.2">
      <c r="A91" s="10" t="s">
        <v>19</v>
      </c>
      <c r="B91" s="6"/>
      <c r="C91" s="7"/>
      <c r="D91" s="30">
        <f>'MOC-berth'!AP91</f>
        <v>4000</v>
      </c>
      <c r="E91" s="30">
        <f>'MOC-berth'!AQ91</f>
        <v>0</v>
      </c>
      <c r="F91" s="30">
        <f>'MOC-berth'!AR91</f>
        <v>0</v>
      </c>
      <c r="G91" s="30">
        <f>'MOC-berth'!AS91</f>
        <v>0</v>
      </c>
      <c r="H91" s="30">
        <f>'MOC-ancho'!U91</f>
        <v>0</v>
      </c>
      <c r="I91" s="30">
        <f>'MOC-ancho'!V91</f>
        <v>0</v>
      </c>
      <c r="J91" s="30">
        <f>'MOC-ancho'!W91</f>
        <v>0</v>
      </c>
      <c r="K91" s="30">
        <f>'MOC-ancho'!X91</f>
        <v>0</v>
      </c>
      <c r="L91" s="30">
        <f>SUM(D91:K91)</f>
        <v>4000</v>
      </c>
    </row>
    <row r="92" spans="1:12" x14ac:dyDescent="0.2">
      <c r="A92" s="10" t="s">
        <v>31</v>
      </c>
      <c r="B92" s="6"/>
      <c r="C92" s="7"/>
      <c r="D92" s="30">
        <f>'MOC-berth'!AP92</f>
        <v>0</v>
      </c>
      <c r="E92" s="30">
        <f>'MOC-berth'!AQ92</f>
        <v>0</v>
      </c>
      <c r="F92" s="30">
        <f>'MOC-berth'!AR92</f>
        <v>0</v>
      </c>
      <c r="G92" s="30">
        <f>'MOC-berth'!AS92</f>
        <v>134241.04</v>
      </c>
      <c r="H92" s="30">
        <f>'MOC-ancho'!U92</f>
        <v>0</v>
      </c>
      <c r="I92" s="30">
        <f>'MOC-ancho'!V92</f>
        <v>0</v>
      </c>
      <c r="J92" s="30">
        <f>'MOC-ancho'!W92</f>
        <v>0</v>
      </c>
      <c r="K92" s="30">
        <f>'MOC-ancho'!X92</f>
        <v>0</v>
      </c>
      <c r="L92" s="30">
        <f t="shared" ref="L92:L96" si="21">SUM(D92:K92)</f>
        <v>134241.04</v>
      </c>
    </row>
    <row r="93" spans="1:12" x14ac:dyDescent="0.2">
      <c r="A93" s="10" t="s">
        <v>21</v>
      </c>
      <c r="B93" s="6"/>
      <c r="C93" s="7"/>
      <c r="D93" s="30">
        <f>'MOC-berth'!AP93</f>
        <v>0</v>
      </c>
      <c r="E93" s="30">
        <f>'MOC-berth'!AQ93</f>
        <v>0</v>
      </c>
      <c r="F93" s="30">
        <f>'MOC-berth'!AR93</f>
        <v>0</v>
      </c>
      <c r="G93" s="30">
        <f>'MOC-berth'!AS93</f>
        <v>27370</v>
      </c>
      <c r="H93" s="30">
        <f>'MOC-ancho'!U93</f>
        <v>0</v>
      </c>
      <c r="I93" s="30">
        <f>'MOC-ancho'!V93</f>
        <v>0</v>
      </c>
      <c r="J93" s="30">
        <f>'MOC-ancho'!W93</f>
        <v>0</v>
      </c>
      <c r="K93" s="30">
        <f>'MOC-ancho'!X93</f>
        <v>0</v>
      </c>
      <c r="L93" s="30">
        <f t="shared" si="21"/>
        <v>27370</v>
      </c>
    </row>
    <row r="94" spans="1:12" x14ac:dyDescent="0.2">
      <c r="A94" s="10" t="s">
        <v>26</v>
      </c>
      <c r="B94" s="6"/>
      <c r="C94" s="7"/>
      <c r="D94" s="30">
        <f>'MOC-berth'!AP94</f>
        <v>0</v>
      </c>
      <c r="E94" s="30">
        <f>'MOC-berth'!AQ94</f>
        <v>0</v>
      </c>
      <c r="F94" s="30">
        <f>'MOC-berth'!AR94</f>
        <v>0</v>
      </c>
      <c r="G94" s="30">
        <f>'MOC-berth'!AS94</f>
        <v>0</v>
      </c>
      <c r="H94" s="30">
        <f>'MOC-ancho'!U94</f>
        <v>0</v>
      </c>
      <c r="I94" s="30">
        <f>'MOC-ancho'!V94</f>
        <v>0</v>
      </c>
      <c r="J94" s="30">
        <f>'MOC-ancho'!W94</f>
        <v>0</v>
      </c>
      <c r="K94" s="30">
        <f>'MOC-ancho'!X94</f>
        <v>0</v>
      </c>
      <c r="L94" s="30">
        <f t="shared" si="21"/>
        <v>0</v>
      </c>
    </row>
    <row r="95" spans="1:12" x14ac:dyDescent="0.2">
      <c r="A95" s="10" t="s">
        <v>32</v>
      </c>
      <c r="B95" s="6"/>
      <c r="C95" s="7"/>
      <c r="D95" s="30">
        <f>'MOC-berth'!AP95</f>
        <v>0</v>
      </c>
      <c r="E95" s="30">
        <f>'MOC-berth'!AQ95</f>
        <v>0</v>
      </c>
      <c r="F95" s="30">
        <f>'MOC-berth'!AR95</f>
        <v>0</v>
      </c>
      <c r="G95" s="30">
        <f>'MOC-berth'!AS95</f>
        <v>0</v>
      </c>
      <c r="H95" s="30">
        <f>'MOC-ancho'!U95</f>
        <v>0</v>
      </c>
      <c r="I95" s="30">
        <f>'MOC-ancho'!V95</f>
        <v>0</v>
      </c>
      <c r="J95" s="30">
        <f>'MOC-ancho'!W95</f>
        <v>0</v>
      </c>
      <c r="K95" s="30">
        <f>'MOC-ancho'!X95</f>
        <v>0</v>
      </c>
      <c r="L95" s="30">
        <f t="shared" si="21"/>
        <v>0</v>
      </c>
    </row>
    <row r="96" spans="1:12" x14ac:dyDescent="0.2">
      <c r="A96" s="10" t="s">
        <v>24</v>
      </c>
      <c r="B96" s="6"/>
      <c r="C96" s="7"/>
      <c r="D96" s="30">
        <f>'MOC-berth'!AP96</f>
        <v>0</v>
      </c>
      <c r="E96" s="30">
        <f>'MOC-berth'!AQ96</f>
        <v>0</v>
      </c>
      <c r="F96" s="30">
        <f>'MOC-berth'!AR96</f>
        <v>0</v>
      </c>
      <c r="G96" s="30">
        <f>'MOC-berth'!AS96</f>
        <v>0</v>
      </c>
      <c r="H96" s="30">
        <f>'MOC-ancho'!U96</f>
        <v>0</v>
      </c>
      <c r="I96" s="30">
        <f>'MOC-ancho'!V96</f>
        <v>0</v>
      </c>
      <c r="J96" s="30">
        <f>'MOC-ancho'!W96</f>
        <v>0</v>
      </c>
      <c r="K96" s="30">
        <f>'MOC-ancho'!X96</f>
        <v>0</v>
      </c>
      <c r="L96" s="30">
        <f t="shared" si="21"/>
        <v>0</v>
      </c>
    </row>
    <row r="97" spans="1:12" x14ac:dyDescent="0.2">
      <c r="A97" s="8"/>
      <c r="B97" s="9"/>
      <c r="C97" s="7"/>
      <c r="D97" s="30"/>
      <c r="E97" s="30"/>
      <c r="F97" s="30"/>
      <c r="G97" s="30"/>
      <c r="H97" s="30"/>
      <c r="I97" s="30"/>
      <c r="J97" s="30"/>
      <c r="K97" s="30"/>
      <c r="L97" s="30"/>
    </row>
    <row r="98" spans="1:12" ht="15.75" x14ac:dyDescent="0.25">
      <c r="A98" s="5" t="s">
        <v>33</v>
      </c>
      <c r="B98" s="18"/>
      <c r="C98" s="19"/>
      <c r="D98" s="30">
        <f>'MOC-berth'!AP98</f>
        <v>181758</v>
      </c>
      <c r="E98" s="30">
        <f>'MOC-berth'!AQ98</f>
        <v>139310</v>
      </c>
      <c r="F98" s="30">
        <f>'MOC-berth'!AR98</f>
        <v>6258</v>
      </c>
      <c r="G98" s="30">
        <f>'MOC-berth'!AS98</f>
        <v>0</v>
      </c>
      <c r="H98" s="30">
        <f>'MOC-ancho'!U98</f>
        <v>0</v>
      </c>
      <c r="I98" s="30">
        <f>'MOC-ancho'!V98</f>
        <v>0</v>
      </c>
      <c r="J98" s="30">
        <f>'MOC-ancho'!W98</f>
        <v>0</v>
      </c>
      <c r="K98" s="30">
        <f>'MOC-ancho'!X98</f>
        <v>0</v>
      </c>
      <c r="L98" s="30">
        <f>+L99+L104</f>
        <v>327326</v>
      </c>
    </row>
    <row r="99" spans="1:12" ht="15.75" x14ac:dyDescent="0.25">
      <c r="A99" s="5" t="s">
        <v>34</v>
      </c>
      <c r="B99" s="18" t="s">
        <v>53</v>
      </c>
      <c r="C99" s="19"/>
      <c r="D99" s="30">
        <f>'MOC-berth'!AP99</f>
        <v>101921</v>
      </c>
      <c r="E99" s="30">
        <f>'MOC-berth'!AQ99</f>
        <v>69973</v>
      </c>
      <c r="F99" s="30">
        <f>'MOC-berth'!AR99</f>
        <v>3941</v>
      </c>
      <c r="G99" s="30">
        <f>'MOC-berth'!AS99</f>
        <v>0</v>
      </c>
      <c r="H99" s="30">
        <f>'MOC-ancho'!U99</f>
        <v>0</v>
      </c>
      <c r="I99" s="30">
        <f>'MOC-ancho'!V99</f>
        <v>0</v>
      </c>
      <c r="J99" s="30">
        <f>'MOC-ancho'!W99</f>
        <v>0</v>
      </c>
      <c r="K99" s="30">
        <f>'MOC-ancho'!X99</f>
        <v>0</v>
      </c>
      <c r="L99" s="30">
        <f t="shared" ref="L99" si="22">SUM(L100:L102)</f>
        <v>175835</v>
      </c>
    </row>
    <row r="100" spans="1:12" x14ac:dyDescent="0.2">
      <c r="A100" s="10" t="s">
        <v>55</v>
      </c>
      <c r="B100" s="6"/>
      <c r="C100" s="7"/>
      <c r="D100" s="30">
        <f>'MOC-berth'!AP100</f>
        <v>101921</v>
      </c>
      <c r="E100" s="30">
        <f>'MOC-berth'!AQ100</f>
        <v>69973</v>
      </c>
      <c r="F100" s="30">
        <f>'MOC-berth'!AR100</f>
        <v>3941</v>
      </c>
      <c r="G100" s="30">
        <f>'MOC-berth'!AS100</f>
        <v>0</v>
      </c>
      <c r="H100" s="30">
        <f>'MOC-ancho'!U100</f>
        <v>0</v>
      </c>
      <c r="I100" s="30">
        <f>'MOC-ancho'!V100</f>
        <v>0</v>
      </c>
      <c r="J100" s="30">
        <f>'MOC-ancho'!W100</f>
        <v>0</v>
      </c>
      <c r="K100" s="30">
        <f>'MOC-ancho'!X100</f>
        <v>0</v>
      </c>
      <c r="L100" s="30">
        <f t="shared" ref="L100:L102" si="23">SUM(D100:K100)</f>
        <v>175835</v>
      </c>
    </row>
    <row r="101" spans="1:12" x14ac:dyDescent="0.2">
      <c r="A101" s="23" t="s">
        <v>56</v>
      </c>
      <c r="B101" s="24"/>
      <c r="C101" s="25"/>
      <c r="D101" s="30">
        <f>'MOC-berth'!AP101</f>
        <v>0</v>
      </c>
      <c r="E101" s="30">
        <f>'MOC-berth'!AQ101</f>
        <v>0</v>
      </c>
      <c r="F101" s="30">
        <f>'MOC-berth'!AR101</f>
        <v>0</v>
      </c>
      <c r="G101" s="30">
        <f>'MOC-berth'!AS101</f>
        <v>0</v>
      </c>
      <c r="H101" s="30">
        <f>'MOC-ancho'!U101</f>
        <v>0</v>
      </c>
      <c r="I101" s="30">
        <f>'MOC-ancho'!V101</f>
        <v>0</v>
      </c>
      <c r="J101" s="30">
        <f>'MOC-ancho'!W101</f>
        <v>0</v>
      </c>
      <c r="K101" s="30">
        <f>'MOC-ancho'!X101</f>
        <v>0</v>
      </c>
      <c r="L101" s="30">
        <f t="shared" si="23"/>
        <v>0</v>
      </c>
    </row>
    <row r="102" spans="1:12" x14ac:dyDescent="0.2">
      <c r="A102" s="23" t="s">
        <v>35</v>
      </c>
      <c r="B102" s="24"/>
      <c r="C102" s="25"/>
      <c r="D102" s="30">
        <f>'MOC-berth'!AP102</f>
        <v>0</v>
      </c>
      <c r="E102" s="30">
        <f>'MOC-berth'!AQ102</f>
        <v>0</v>
      </c>
      <c r="F102" s="30">
        <f>'MOC-berth'!AR102</f>
        <v>0</v>
      </c>
      <c r="G102" s="30">
        <f>'MOC-berth'!AS102</f>
        <v>0</v>
      </c>
      <c r="H102" s="30">
        <f>'MOC-ancho'!U102</f>
        <v>0</v>
      </c>
      <c r="I102" s="30">
        <f>'MOC-ancho'!V102</f>
        <v>0</v>
      </c>
      <c r="J102" s="30">
        <f>'MOC-ancho'!W102</f>
        <v>0</v>
      </c>
      <c r="K102" s="30">
        <f>'MOC-ancho'!X102</f>
        <v>0</v>
      </c>
      <c r="L102" s="30">
        <f t="shared" si="23"/>
        <v>0</v>
      </c>
    </row>
    <row r="103" spans="1:12" ht="15.75" x14ac:dyDescent="0.25">
      <c r="A103" s="5"/>
      <c r="B103" s="18"/>
      <c r="C103" s="19"/>
      <c r="D103" s="30"/>
      <c r="E103" s="30"/>
      <c r="F103" s="30"/>
      <c r="G103" s="30"/>
      <c r="H103" s="30"/>
      <c r="I103" s="30"/>
      <c r="J103" s="30"/>
      <c r="K103" s="30"/>
      <c r="L103" s="30"/>
    </row>
    <row r="104" spans="1:12" ht="15.75" x14ac:dyDescent="0.25">
      <c r="A104" s="20" t="s">
        <v>36</v>
      </c>
      <c r="B104" s="21" t="s">
        <v>54</v>
      </c>
      <c r="C104" s="22"/>
      <c r="D104" s="30">
        <f>'MOC-berth'!AP104</f>
        <v>79837</v>
      </c>
      <c r="E104" s="30">
        <f>'MOC-berth'!AQ104</f>
        <v>69337</v>
      </c>
      <c r="F104" s="30">
        <f>'MOC-berth'!AR104</f>
        <v>2317</v>
      </c>
      <c r="G104" s="30">
        <f>'MOC-berth'!AS104</f>
        <v>0</v>
      </c>
      <c r="H104" s="30">
        <f>'MOC-ancho'!U104</f>
        <v>0</v>
      </c>
      <c r="I104" s="30">
        <f>'MOC-ancho'!V104</f>
        <v>0</v>
      </c>
      <c r="J104" s="30">
        <f>'MOC-ancho'!W104</f>
        <v>0</v>
      </c>
      <c r="K104" s="30">
        <f>'MOC-ancho'!X104</f>
        <v>0</v>
      </c>
      <c r="L104" s="30">
        <f t="shared" ref="L104" si="24">SUM(L105:L107)</f>
        <v>151491</v>
      </c>
    </row>
    <row r="105" spans="1:12" x14ac:dyDescent="0.2">
      <c r="A105" s="10" t="s">
        <v>55</v>
      </c>
      <c r="B105" s="6"/>
      <c r="C105" s="7"/>
      <c r="D105" s="30">
        <f>'MOC-berth'!AP105</f>
        <v>79837</v>
      </c>
      <c r="E105" s="30">
        <f>'MOC-berth'!AQ105</f>
        <v>69337</v>
      </c>
      <c r="F105" s="30">
        <f>'MOC-berth'!AR105</f>
        <v>2317</v>
      </c>
      <c r="G105" s="30">
        <f>'MOC-berth'!AS105</f>
        <v>0</v>
      </c>
      <c r="H105" s="30">
        <f>'MOC-ancho'!U105</f>
        <v>0</v>
      </c>
      <c r="I105" s="30">
        <f>'MOC-ancho'!V105</f>
        <v>0</v>
      </c>
      <c r="J105" s="30">
        <f>'MOC-ancho'!W105</f>
        <v>0</v>
      </c>
      <c r="K105" s="30">
        <f>'MOC-ancho'!X105</f>
        <v>0</v>
      </c>
      <c r="L105" s="30">
        <f t="shared" ref="L105:L107" si="25">SUM(D105:K105)</f>
        <v>151491</v>
      </c>
    </row>
    <row r="106" spans="1:12" x14ac:dyDescent="0.2">
      <c r="A106" s="23" t="s">
        <v>56</v>
      </c>
      <c r="B106" s="24"/>
      <c r="C106" s="25"/>
      <c r="D106" s="30">
        <f>'MOC-berth'!AP106</f>
        <v>0</v>
      </c>
      <c r="E106" s="30">
        <f>'MOC-berth'!AQ106</f>
        <v>0</v>
      </c>
      <c r="F106" s="30">
        <f>'MOC-berth'!AR106</f>
        <v>0</v>
      </c>
      <c r="G106" s="30">
        <f>'MOC-berth'!AS106</f>
        <v>0</v>
      </c>
      <c r="H106" s="30">
        <f>'MOC-ancho'!U106</f>
        <v>0</v>
      </c>
      <c r="I106" s="30">
        <f>'MOC-ancho'!V106</f>
        <v>0</v>
      </c>
      <c r="J106" s="30">
        <f>'MOC-ancho'!W106</f>
        <v>0</v>
      </c>
      <c r="K106" s="30">
        <f>'MOC-ancho'!X106</f>
        <v>0</v>
      </c>
      <c r="L106" s="30">
        <f t="shared" si="25"/>
        <v>0</v>
      </c>
    </row>
    <row r="107" spans="1:12" x14ac:dyDescent="0.2">
      <c r="A107" s="10" t="s">
        <v>35</v>
      </c>
      <c r="B107" s="6"/>
      <c r="C107" s="7"/>
      <c r="D107" s="30">
        <f>'MOC-berth'!AP107</f>
        <v>0</v>
      </c>
      <c r="E107" s="30">
        <f>'MOC-berth'!AQ107</f>
        <v>0</v>
      </c>
      <c r="F107" s="30">
        <f>'MOC-berth'!AR107</f>
        <v>0</v>
      </c>
      <c r="G107" s="30">
        <f>'MOC-berth'!AS107</f>
        <v>0</v>
      </c>
      <c r="H107" s="30">
        <f>'MOC-ancho'!U107</f>
        <v>0</v>
      </c>
      <c r="I107" s="30">
        <f>'MOC-ancho'!V107</f>
        <v>0</v>
      </c>
      <c r="J107" s="30">
        <f>'MOC-ancho'!W107</f>
        <v>0</v>
      </c>
      <c r="K107" s="30">
        <f>'MOC-ancho'!X107</f>
        <v>0</v>
      </c>
      <c r="L107" s="30">
        <f t="shared" si="25"/>
        <v>0</v>
      </c>
    </row>
    <row r="108" spans="1:12" x14ac:dyDescent="0.2">
      <c r="A108" s="26"/>
      <c r="B108" s="27"/>
      <c r="C108" s="14"/>
      <c r="D108" s="31"/>
      <c r="E108" s="31"/>
      <c r="F108" s="31"/>
      <c r="G108" s="31"/>
      <c r="H108" s="31"/>
      <c r="I108" s="31"/>
      <c r="J108" s="31"/>
      <c r="K108" s="31"/>
      <c r="L108" s="31"/>
    </row>
  </sheetData>
  <mergeCells count="4">
    <mergeCell ref="A6:C7"/>
    <mergeCell ref="D6:G6"/>
    <mergeCell ref="H6:K6"/>
    <mergeCell ref="L6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08"/>
  <sheetViews>
    <sheetView zoomScale="85" zoomScaleNormal="85" workbookViewId="0">
      <pane xSplit="3" ySplit="7" topLeftCell="D8" activePane="bottomRight" state="frozen"/>
      <selection activeCell="C35" sqref="C35"/>
      <selection pane="topRight" activeCell="C35" sqref="C35"/>
      <selection pane="bottomLeft" activeCell="C35" sqref="C35"/>
      <selection pane="bottomRight" activeCell="E19" sqref="E19"/>
    </sheetView>
  </sheetViews>
  <sheetFormatPr defaultColWidth="9.140625" defaultRowHeight="15" x14ac:dyDescent="0.2"/>
  <cols>
    <col min="1" max="1" width="2.28515625" style="2" customWidth="1"/>
    <col min="2" max="2" width="4.5703125" style="2" bestFit="1" customWidth="1"/>
    <col min="3" max="3" width="45.42578125" style="2" customWidth="1"/>
    <col min="4" max="4" width="19.140625" style="28" bestFit="1" customWidth="1"/>
    <col min="5" max="5" width="27.140625" style="28" bestFit="1" customWidth="1"/>
    <col min="6" max="6" width="15.42578125" style="28" bestFit="1" customWidth="1"/>
    <col min="7" max="7" width="12.7109375" style="28" bestFit="1" customWidth="1"/>
    <col min="8" max="8" width="19.85546875" style="28" bestFit="1" customWidth="1"/>
    <col min="9" max="9" width="16.42578125" style="28" bestFit="1" customWidth="1"/>
    <col min="10" max="10" width="13.85546875" style="28" bestFit="1" customWidth="1"/>
    <col min="11" max="11" width="17.42578125" style="28" bestFit="1" customWidth="1"/>
    <col min="12" max="12" width="13.140625" style="28" bestFit="1" customWidth="1"/>
    <col min="13" max="13" width="19.28515625" style="28" bestFit="1" customWidth="1"/>
    <col min="14" max="14" width="13.140625" style="28" bestFit="1" customWidth="1"/>
    <col min="15" max="15" width="12.85546875" style="28" bestFit="1" customWidth="1"/>
    <col min="16" max="16" width="21" style="28" bestFit="1" customWidth="1"/>
    <col min="17" max="17" width="21.85546875" style="28" bestFit="1" customWidth="1"/>
    <col min="18" max="20" width="13.140625" style="28" bestFit="1" customWidth="1"/>
    <col min="21" max="21" width="24.7109375" style="28" bestFit="1" customWidth="1"/>
    <col min="22" max="22" width="13.140625" style="28" bestFit="1" customWidth="1"/>
    <col min="23" max="23" width="15.42578125" style="28" bestFit="1" customWidth="1"/>
    <col min="24" max="38" width="12.7109375" style="28" bestFit="1" customWidth="1"/>
    <col min="39" max="39" width="17.28515625" style="28" bestFit="1" customWidth="1"/>
    <col min="40" max="41" width="9.140625" style="28"/>
    <col min="42" max="42" width="13.42578125" style="28" bestFit="1" customWidth="1"/>
    <col min="43" max="43" width="12.7109375" style="28" bestFit="1" customWidth="1"/>
    <col min="44" max="44" width="9.5703125" style="28" bestFit="1" customWidth="1"/>
    <col min="45" max="45" width="12.7109375" style="28" bestFit="1" customWidth="1"/>
    <col min="46" max="46" width="1.7109375" style="28" customWidth="1"/>
    <col min="47" max="47" width="18.140625" style="32" bestFit="1" customWidth="1"/>
    <col min="48" max="16384" width="9.140625" style="2"/>
  </cols>
  <sheetData>
    <row r="1" spans="1:47" ht="15.75" x14ac:dyDescent="0.25">
      <c r="A1" s="1" t="s">
        <v>37</v>
      </c>
    </row>
    <row r="2" spans="1:47" ht="15.75" x14ac:dyDescent="0.25">
      <c r="A2" s="1" t="str">
        <f>'MOC-SUMMARY'!$A$2</f>
        <v>PMO : Misamis Oriental/Cagayan de Oro</v>
      </c>
    </row>
    <row r="3" spans="1:47" ht="15.75" x14ac:dyDescent="0.25">
      <c r="A3" s="3" t="s">
        <v>0</v>
      </c>
    </row>
    <row r="4" spans="1:47" ht="15.75" x14ac:dyDescent="0.25">
      <c r="A4" s="4" t="str">
        <f>'MOC-SUMMARY'!$A$4</f>
        <v>2021</v>
      </c>
    </row>
    <row r="6" spans="1:47" s="39" customFormat="1" ht="15.75" x14ac:dyDescent="0.25">
      <c r="A6" s="70" t="s">
        <v>1</v>
      </c>
      <c r="B6" s="70"/>
      <c r="C6" s="70"/>
      <c r="D6" s="33" t="s">
        <v>47</v>
      </c>
      <c r="E6" s="33" t="s">
        <v>47</v>
      </c>
      <c r="F6" s="50" t="s">
        <v>47</v>
      </c>
      <c r="G6" s="34" t="s">
        <v>48</v>
      </c>
      <c r="H6" s="34" t="s">
        <v>48</v>
      </c>
      <c r="I6" s="34" t="s">
        <v>48</v>
      </c>
      <c r="J6" s="34" t="s">
        <v>48</v>
      </c>
      <c r="K6" s="52" t="s">
        <v>48</v>
      </c>
      <c r="L6" s="35" t="s">
        <v>49</v>
      </c>
      <c r="M6" s="35" t="s">
        <v>49</v>
      </c>
      <c r="N6" s="35" t="s">
        <v>49</v>
      </c>
      <c r="O6" s="35" t="s">
        <v>49</v>
      </c>
      <c r="P6" s="35" t="s">
        <v>49</v>
      </c>
      <c r="Q6" s="35" t="s">
        <v>49</v>
      </c>
      <c r="R6" s="35" t="s">
        <v>49</v>
      </c>
      <c r="S6" s="35" t="s">
        <v>49</v>
      </c>
      <c r="T6" s="35" t="s">
        <v>49</v>
      </c>
      <c r="U6" s="35" t="s">
        <v>49</v>
      </c>
      <c r="V6" s="54" t="s">
        <v>49</v>
      </c>
      <c r="W6" s="36" t="s">
        <v>50</v>
      </c>
      <c r="X6" s="36" t="s">
        <v>50</v>
      </c>
      <c r="Y6" s="36" t="s">
        <v>50</v>
      </c>
      <c r="Z6" s="36" t="s">
        <v>50</v>
      </c>
      <c r="AA6" s="36" t="s">
        <v>50</v>
      </c>
      <c r="AB6" s="36" t="s">
        <v>50</v>
      </c>
      <c r="AC6" s="36" t="s">
        <v>50</v>
      </c>
      <c r="AD6" s="36" t="s">
        <v>50</v>
      </c>
      <c r="AE6" s="36" t="s">
        <v>50</v>
      </c>
      <c r="AF6" s="36" t="s">
        <v>50</v>
      </c>
      <c r="AG6" s="36" t="s">
        <v>50</v>
      </c>
      <c r="AH6" s="36" t="s">
        <v>50</v>
      </c>
      <c r="AI6" s="36" t="s">
        <v>50</v>
      </c>
      <c r="AJ6" s="36" t="s">
        <v>50</v>
      </c>
      <c r="AK6" s="36" t="s">
        <v>50</v>
      </c>
      <c r="AL6" s="56" t="s">
        <v>50</v>
      </c>
      <c r="AM6" s="68" t="s">
        <v>51</v>
      </c>
      <c r="AN6" s="37"/>
      <c r="AO6" s="37"/>
      <c r="AP6" s="37"/>
      <c r="AQ6" s="37"/>
      <c r="AR6" s="37"/>
      <c r="AS6" s="37"/>
      <c r="AT6" s="37"/>
      <c r="AU6" s="38"/>
    </row>
    <row r="7" spans="1:47" s="39" customFormat="1" ht="15.75" x14ac:dyDescent="0.25">
      <c r="A7" s="71"/>
      <c r="B7" s="71"/>
      <c r="C7" s="71"/>
      <c r="D7" s="40" t="s">
        <v>62</v>
      </c>
      <c r="E7" s="40" t="s">
        <v>63</v>
      </c>
      <c r="F7" s="51" t="s">
        <v>43</v>
      </c>
      <c r="G7" s="41" t="s">
        <v>64</v>
      </c>
      <c r="H7" s="41" t="s">
        <v>92</v>
      </c>
      <c r="I7" s="41" t="s">
        <v>93</v>
      </c>
      <c r="J7" s="41" t="s">
        <v>65</v>
      </c>
      <c r="K7" s="53" t="s">
        <v>43</v>
      </c>
      <c r="L7" s="42" t="s">
        <v>66</v>
      </c>
      <c r="M7" s="42" t="s">
        <v>67</v>
      </c>
      <c r="N7" s="42" t="s">
        <v>68</v>
      </c>
      <c r="O7" s="42" t="s">
        <v>69</v>
      </c>
      <c r="P7" s="42" t="s">
        <v>70</v>
      </c>
      <c r="Q7" s="42" t="s">
        <v>75</v>
      </c>
      <c r="R7" s="42" t="s">
        <v>71</v>
      </c>
      <c r="S7" s="42" t="s">
        <v>72</v>
      </c>
      <c r="T7" s="42" t="s">
        <v>73</v>
      </c>
      <c r="U7" s="42" t="s">
        <v>94</v>
      </c>
      <c r="V7" s="55" t="s">
        <v>43</v>
      </c>
      <c r="W7" s="43" t="s">
        <v>76</v>
      </c>
      <c r="X7" s="43" t="s">
        <v>77</v>
      </c>
      <c r="Y7" s="72" t="s">
        <v>78</v>
      </c>
      <c r="Z7" s="43" t="s">
        <v>79</v>
      </c>
      <c r="AA7" s="43" t="s">
        <v>80</v>
      </c>
      <c r="AB7" s="43" t="s">
        <v>81</v>
      </c>
      <c r="AC7" s="43" t="s">
        <v>82</v>
      </c>
      <c r="AD7" s="72" t="s">
        <v>84</v>
      </c>
      <c r="AE7" s="43" t="s">
        <v>85</v>
      </c>
      <c r="AF7" s="43" t="s">
        <v>86</v>
      </c>
      <c r="AG7" s="43" t="s">
        <v>87</v>
      </c>
      <c r="AH7" s="43" t="s">
        <v>83</v>
      </c>
      <c r="AI7" s="43" t="s">
        <v>88</v>
      </c>
      <c r="AJ7" s="43" t="s">
        <v>89</v>
      </c>
      <c r="AK7" s="43" t="s">
        <v>90</v>
      </c>
      <c r="AL7" s="57" t="s">
        <v>43</v>
      </c>
      <c r="AM7" s="69"/>
      <c r="AN7" s="37"/>
      <c r="AO7" s="37"/>
      <c r="AP7" s="44" t="s">
        <v>47</v>
      </c>
      <c r="AQ7" s="44" t="s">
        <v>48</v>
      </c>
      <c r="AR7" s="44" t="s">
        <v>49</v>
      </c>
      <c r="AS7" s="44" t="s">
        <v>50</v>
      </c>
      <c r="AT7" s="45"/>
      <c r="AU7" s="44" t="s">
        <v>51</v>
      </c>
    </row>
    <row r="8" spans="1:47" ht="15.75" x14ac:dyDescent="0.25">
      <c r="A8" s="5" t="s">
        <v>2</v>
      </c>
      <c r="B8" s="6"/>
      <c r="C8" s="7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29"/>
    </row>
    <row r="9" spans="1:47" x14ac:dyDescent="0.2">
      <c r="A9" s="8"/>
      <c r="B9" s="9"/>
      <c r="C9" s="7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</row>
    <row r="10" spans="1:47" x14ac:dyDescent="0.2">
      <c r="A10" s="10" t="s">
        <v>3</v>
      </c>
      <c r="B10" s="6"/>
      <c r="C10" s="7"/>
      <c r="D10" s="30">
        <v>1015</v>
      </c>
      <c r="E10" s="30">
        <v>1126</v>
      </c>
      <c r="F10" s="30">
        <f>F11+F12</f>
        <v>2141</v>
      </c>
      <c r="G10" s="30">
        <v>4</v>
      </c>
      <c r="H10" s="30">
        <v>1793</v>
      </c>
      <c r="I10" s="30">
        <v>1661</v>
      </c>
      <c r="J10" s="30">
        <v>58</v>
      </c>
      <c r="K10" s="30">
        <f>K11+K12</f>
        <v>3516</v>
      </c>
      <c r="L10" s="30">
        <v>21</v>
      </c>
      <c r="M10" s="30">
        <v>6</v>
      </c>
      <c r="N10" s="30">
        <v>1</v>
      </c>
      <c r="O10" s="30">
        <v>16</v>
      </c>
      <c r="P10" s="30">
        <v>131</v>
      </c>
      <c r="Q10" s="30">
        <v>1</v>
      </c>
      <c r="R10" s="30">
        <v>13</v>
      </c>
      <c r="S10" s="30">
        <v>2</v>
      </c>
      <c r="T10" s="30">
        <v>19</v>
      </c>
      <c r="U10" s="30">
        <v>9</v>
      </c>
      <c r="V10" s="30">
        <f>V11+V12</f>
        <v>219</v>
      </c>
      <c r="W10" s="30">
        <v>87</v>
      </c>
      <c r="X10" s="30">
        <v>29</v>
      </c>
      <c r="Y10" s="30">
        <v>21</v>
      </c>
      <c r="Z10" s="30">
        <v>11</v>
      </c>
      <c r="AA10" s="30">
        <v>212</v>
      </c>
      <c r="AB10" s="30">
        <v>364</v>
      </c>
      <c r="AC10" s="30">
        <v>17</v>
      </c>
      <c r="AD10" s="30">
        <v>7</v>
      </c>
      <c r="AE10" s="30">
        <v>15</v>
      </c>
      <c r="AF10" s="30">
        <v>103</v>
      </c>
      <c r="AG10" s="30">
        <v>13</v>
      </c>
      <c r="AH10" s="30">
        <v>11</v>
      </c>
      <c r="AI10" s="30">
        <v>13</v>
      </c>
      <c r="AJ10" s="30">
        <v>8</v>
      </c>
      <c r="AK10" s="30">
        <v>209</v>
      </c>
      <c r="AL10" s="30">
        <f>AL11+AL12</f>
        <v>1120</v>
      </c>
      <c r="AM10" s="30">
        <f>+AM11+AM12</f>
        <v>6996</v>
      </c>
      <c r="AP10" s="28">
        <f>F10</f>
        <v>2141</v>
      </c>
      <c r="AQ10" s="28">
        <f>K10</f>
        <v>3516</v>
      </c>
      <c r="AR10" s="28">
        <f>V10</f>
        <v>219</v>
      </c>
      <c r="AS10" s="28">
        <f t="shared" ref="AS10:AS36" si="0">AL10</f>
        <v>1120</v>
      </c>
      <c r="AU10" s="32">
        <f>+AU11+AU12</f>
        <v>6996</v>
      </c>
    </row>
    <row r="11" spans="1:47" x14ac:dyDescent="0.2">
      <c r="A11" s="10" t="s">
        <v>4</v>
      </c>
      <c r="B11" s="6"/>
      <c r="C11" s="7"/>
      <c r="D11" s="30">
        <v>857</v>
      </c>
      <c r="E11" s="30">
        <v>1126</v>
      </c>
      <c r="F11" s="30">
        <f t="shared" ref="F11:F12" si="1">SUM(D11:E11)</f>
        <v>1983</v>
      </c>
      <c r="G11" s="30">
        <v>4</v>
      </c>
      <c r="H11" s="30">
        <v>1793</v>
      </c>
      <c r="I11" s="30">
        <v>1661</v>
      </c>
      <c r="J11" s="30">
        <v>57</v>
      </c>
      <c r="K11" s="30">
        <f t="shared" ref="K11:K12" si="2">SUM(G11:J11)</f>
        <v>3515</v>
      </c>
      <c r="L11" s="30">
        <v>21</v>
      </c>
      <c r="M11" s="30">
        <v>6</v>
      </c>
      <c r="N11" s="30">
        <v>1</v>
      </c>
      <c r="O11" s="30">
        <v>16</v>
      </c>
      <c r="P11" s="30">
        <v>131</v>
      </c>
      <c r="Q11" s="30">
        <v>0</v>
      </c>
      <c r="R11" s="30">
        <v>13</v>
      </c>
      <c r="S11" s="30">
        <v>2</v>
      </c>
      <c r="T11" s="30">
        <v>19</v>
      </c>
      <c r="U11" s="30">
        <v>9</v>
      </c>
      <c r="V11" s="30">
        <f>SUM(L11:U11)</f>
        <v>218</v>
      </c>
      <c r="W11" s="30">
        <v>87</v>
      </c>
      <c r="X11" s="30">
        <v>15</v>
      </c>
      <c r="Y11" s="30">
        <v>19</v>
      </c>
      <c r="Z11" s="30">
        <v>0</v>
      </c>
      <c r="AA11" s="30">
        <v>212</v>
      </c>
      <c r="AB11" s="30">
        <v>351</v>
      </c>
      <c r="AC11" s="30">
        <v>2</v>
      </c>
      <c r="AD11" s="30">
        <v>7</v>
      </c>
      <c r="AE11" s="30">
        <v>15</v>
      </c>
      <c r="AF11" s="30">
        <v>41</v>
      </c>
      <c r="AG11" s="30">
        <v>13</v>
      </c>
      <c r="AH11" s="30">
        <v>0</v>
      </c>
      <c r="AI11" s="30">
        <v>8</v>
      </c>
      <c r="AJ11" s="30">
        <v>8</v>
      </c>
      <c r="AK11" s="30">
        <v>168</v>
      </c>
      <c r="AL11" s="30">
        <f>SUM(W11:AK11)</f>
        <v>946</v>
      </c>
      <c r="AM11" s="30">
        <f>F11+K11+V11+AL11</f>
        <v>6662</v>
      </c>
      <c r="AP11" s="28">
        <f>F11</f>
        <v>1983</v>
      </c>
      <c r="AQ11" s="28">
        <f>K11</f>
        <v>3515</v>
      </c>
      <c r="AR11" s="28">
        <f>V11</f>
        <v>218</v>
      </c>
      <c r="AS11" s="28">
        <f t="shared" si="0"/>
        <v>946</v>
      </c>
      <c r="AU11" s="32">
        <f>SUM(AP11:AT11)</f>
        <v>6662</v>
      </c>
    </row>
    <row r="12" spans="1:47" x14ac:dyDescent="0.2">
      <c r="A12" s="10" t="s">
        <v>5</v>
      </c>
      <c r="B12" s="6"/>
      <c r="C12" s="7"/>
      <c r="D12" s="30">
        <v>158</v>
      </c>
      <c r="E12" s="30">
        <v>0</v>
      </c>
      <c r="F12" s="30">
        <f t="shared" si="1"/>
        <v>158</v>
      </c>
      <c r="G12" s="30">
        <v>0</v>
      </c>
      <c r="H12" s="30">
        <v>0</v>
      </c>
      <c r="I12" s="30">
        <v>0</v>
      </c>
      <c r="J12" s="30">
        <v>1</v>
      </c>
      <c r="K12" s="30">
        <f t="shared" si="2"/>
        <v>1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1</v>
      </c>
      <c r="R12" s="30">
        <v>0</v>
      </c>
      <c r="S12" s="30">
        <v>0</v>
      </c>
      <c r="T12" s="30">
        <v>0</v>
      </c>
      <c r="U12" s="30">
        <v>0</v>
      </c>
      <c r="V12" s="30">
        <f t="shared" ref="V11:V12" si="3">SUM(L12:U12)</f>
        <v>1</v>
      </c>
      <c r="W12" s="30">
        <v>0</v>
      </c>
      <c r="X12" s="30">
        <v>14</v>
      </c>
      <c r="Y12" s="30">
        <v>2</v>
      </c>
      <c r="Z12" s="30">
        <v>11</v>
      </c>
      <c r="AA12" s="30">
        <v>0</v>
      </c>
      <c r="AB12" s="30">
        <v>13</v>
      </c>
      <c r="AC12" s="30">
        <v>15</v>
      </c>
      <c r="AD12" s="30">
        <v>0</v>
      </c>
      <c r="AE12" s="30">
        <v>0</v>
      </c>
      <c r="AF12" s="30">
        <v>62</v>
      </c>
      <c r="AG12" s="30">
        <v>0</v>
      </c>
      <c r="AH12" s="30">
        <v>11</v>
      </c>
      <c r="AI12" s="30">
        <v>5</v>
      </c>
      <c r="AJ12" s="30">
        <v>0</v>
      </c>
      <c r="AK12" s="30">
        <v>41</v>
      </c>
      <c r="AL12" s="30">
        <f>SUM(W12:AK12)</f>
        <v>174</v>
      </c>
      <c r="AM12" s="30">
        <f>F12+K12+V12+AL12</f>
        <v>334</v>
      </c>
      <c r="AP12" s="28">
        <f>F12</f>
        <v>158</v>
      </c>
      <c r="AQ12" s="28">
        <f>K12</f>
        <v>1</v>
      </c>
      <c r="AR12" s="28">
        <f>V12</f>
        <v>1</v>
      </c>
      <c r="AS12" s="28">
        <f t="shared" si="0"/>
        <v>174</v>
      </c>
      <c r="AU12" s="32">
        <f>SUM(AP12:AT12)</f>
        <v>334</v>
      </c>
    </row>
    <row r="13" spans="1:47" x14ac:dyDescent="0.2">
      <c r="A13" s="8"/>
      <c r="B13" s="9"/>
      <c r="C13" s="7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</row>
    <row r="14" spans="1:47" x14ac:dyDescent="0.2">
      <c r="A14" s="10" t="s">
        <v>57</v>
      </c>
      <c r="B14" s="6"/>
      <c r="C14" s="7"/>
      <c r="D14" s="30">
        <v>5140283.3900000006</v>
      </c>
      <c r="E14" s="30">
        <v>6794422.6700000018</v>
      </c>
      <c r="F14" s="30">
        <f>F15+F16</f>
        <v>11934706.060000002</v>
      </c>
      <c r="G14" s="30">
        <v>3327</v>
      </c>
      <c r="H14" s="30">
        <v>535312.10999999987</v>
      </c>
      <c r="I14" s="30">
        <v>459992.1399999999</v>
      </c>
      <c r="J14" s="30">
        <v>26485.600000000006</v>
      </c>
      <c r="K14" s="30">
        <f>K15+K16</f>
        <v>1025116.8499999997</v>
      </c>
      <c r="L14" s="30">
        <v>6053.2199999999993</v>
      </c>
      <c r="M14" s="30">
        <v>5310.22</v>
      </c>
      <c r="N14" s="30">
        <v>890</v>
      </c>
      <c r="O14" s="30">
        <v>9347.69</v>
      </c>
      <c r="P14" s="30">
        <v>74095.200000000026</v>
      </c>
      <c r="Q14" s="30">
        <v>3540</v>
      </c>
      <c r="R14" s="30">
        <v>9897.4399999999987</v>
      </c>
      <c r="S14" s="30">
        <v>1930</v>
      </c>
      <c r="T14" s="30">
        <v>9902.5499999999993</v>
      </c>
      <c r="U14" s="30">
        <v>6502</v>
      </c>
      <c r="V14" s="30">
        <f>V15+V16</f>
        <v>127468.32000000002</v>
      </c>
      <c r="W14" s="30">
        <v>281481.79000000004</v>
      </c>
      <c r="X14" s="30">
        <v>109933.25</v>
      </c>
      <c r="Y14" s="30">
        <v>17037.55</v>
      </c>
      <c r="Z14" s="30">
        <v>84293</v>
      </c>
      <c r="AA14" s="30">
        <v>425175.89</v>
      </c>
      <c r="AB14" s="30">
        <v>510201.70000000007</v>
      </c>
      <c r="AC14" s="30">
        <v>334291</v>
      </c>
      <c r="AD14" s="30">
        <v>3432.02</v>
      </c>
      <c r="AE14" s="30">
        <v>4731.3600000000006</v>
      </c>
      <c r="AF14" s="30">
        <v>507391.89</v>
      </c>
      <c r="AG14" s="30">
        <v>19233.78</v>
      </c>
      <c r="AH14" s="30">
        <v>51984</v>
      </c>
      <c r="AI14" s="30">
        <v>39670.270000000004</v>
      </c>
      <c r="AJ14" s="30">
        <v>2386.52</v>
      </c>
      <c r="AK14" s="30">
        <v>461199.72000000003</v>
      </c>
      <c r="AL14" s="30">
        <f>AL15+AL16</f>
        <v>2852443.74</v>
      </c>
      <c r="AM14" s="30">
        <f>+AM15+AM16</f>
        <v>15939734.970000003</v>
      </c>
      <c r="AP14" s="28">
        <f>F14</f>
        <v>11934706.060000002</v>
      </c>
      <c r="AQ14" s="28">
        <f>K14</f>
        <v>1025116.8499999997</v>
      </c>
      <c r="AR14" s="28">
        <f>V14</f>
        <v>127468.32000000002</v>
      </c>
      <c r="AS14" s="28">
        <f t="shared" si="0"/>
        <v>2852443.74</v>
      </c>
      <c r="AU14" s="32">
        <f t="shared" ref="AU14" si="4">+AU15+AU16</f>
        <v>15939734.970000003</v>
      </c>
    </row>
    <row r="15" spans="1:47" x14ac:dyDescent="0.2">
      <c r="A15" s="10" t="s">
        <v>4</v>
      </c>
      <c r="B15" s="6"/>
      <c r="C15" s="7"/>
      <c r="D15" s="30">
        <v>3394688.58</v>
      </c>
      <c r="E15" s="30">
        <v>6794422.6700000018</v>
      </c>
      <c r="F15" s="30">
        <f t="shared" ref="F15:F16" si="5">SUM(D15:E15)</f>
        <v>10189111.250000002</v>
      </c>
      <c r="G15" s="30">
        <v>3327</v>
      </c>
      <c r="H15" s="30">
        <v>535312.10999999987</v>
      </c>
      <c r="I15" s="30">
        <v>459992.1399999999</v>
      </c>
      <c r="J15" s="30">
        <v>25030.600000000006</v>
      </c>
      <c r="K15" s="30">
        <f t="shared" ref="K15:K16" si="6">SUM(G15:J15)</f>
        <v>1023661.8499999997</v>
      </c>
      <c r="L15" s="30">
        <v>6053.2199999999993</v>
      </c>
      <c r="M15" s="30">
        <v>5310.22</v>
      </c>
      <c r="N15" s="30">
        <v>890</v>
      </c>
      <c r="O15" s="30">
        <v>9347.69</v>
      </c>
      <c r="P15" s="30">
        <v>74095.200000000026</v>
      </c>
      <c r="Q15" s="30">
        <v>0</v>
      </c>
      <c r="R15" s="30">
        <v>9897.4399999999987</v>
      </c>
      <c r="S15" s="30">
        <v>1930</v>
      </c>
      <c r="T15" s="30">
        <v>9902.5499999999993</v>
      </c>
      <c r="U15" s="30">
        <v>6502</v>
      </c>
      <c r="V15" s="30">
        <f t="shared" ref="V15:V16" si="7">SUM(L15:U15)</f>
        <v>123928.32000000002</v>
      </c>
      <c r="W15" s="30">
        <v>281481.79000000004</v>
      </c>
      <c r="X15" s="30">
        <v>8657.25</v>
      </c>
      <c r="Y15" s="30">
        <v>7726.55</v>
      </c>
      <c r="Z15" s="30">
        <v>0</v>
      </c>
      <c r="AA15" s="30">
        <v>425175.89</v>
      </c>
      <c r="AB15" s="30">
        <v>219900.70000000004</v>
      </c>
      <c r="AC15" s="30">
        <v>8400</v>
      </c>
      <c r="AD15" s="30">
        <v>3432.02</v>
      </c>
      <c r="AE15" s="30">
        <v>4731.3600000000006</v>
      </c>
      <c r="AF15" s="30">
        <v>59365.890000000007</v>
      </c>
      <c r="AG15" s="30">
        <v>19233.78</v>
      </c>
      <c r="AH15" s="30">
        <v>0</v>
      </c>
      <c r="AI15" s="30">
        <v>5002.2700000000004</v>
      </c>
      <c r="AJ15" s="30">
        <v>2386.52</v>
      </c>
      <c r="AK15" s="30">
        <v>67918.720000000016</v>
      </c>
      <c r="AL15" s="30">
        <f>SUM(W15:AK15)</f>
        <v>1113412.7400000002</v>
      </c>
      <c r="AM15" s="30">
        <f>F15+K15+V15+AL15</f>
        <v>12450114.160000002</v>
      </c>
      <c r="AP15" s="28">
        <f>F15</f>
        <v>10189111.250000002</v>
      </c>
      <c r="AQ15" s="28">
        <f>K15</f>
        <v>1023661.8499999997</v>
      </c>
      <c r="AR15" s="28">
        <f>V15</f>
        <v>123928.32000000002</v>
      </c>
      <c r="AS15" s="28">
        <f t="shared" si="0"/>
        <v>1113412.7400000002</v>
      </c>
      <c r="AU15" s="32">
        <f>SUM(AP15:AT15)</f>
        <v>12450114.160000002</v>
      </c>
    </row>
    <row r="16" spans="1:47" x14ac:dyDescent="0.2">
      <c r="A16" s="10" t="s">
        <v>5</v>
      </c>
      <c r="B16" s="6"/>
      <c r="C16" s="7"/>
      <c r="D16" s="30">
        <v>1745594.81</v>
      </c>
      <c r="E16" s="30">
        <v>0</v>
      </c>
      <c r="F16" s="30">
        <f t="shared" si="5"/>
        <v>1745594.81</v>
      </c>
      <c r="G16" s="30">
        <v>0</v>
      </c>
      <c r="H16" s="30">
        <v>0</v>
      </c>
      <c r="I16" s="30">
        <v>0</v>
      </c>
      <c r="J16" s="30">
        <v>1455</v>
      </c>
      <c r="K16" s="30">
        <f t="shared" si="6"/>
        <v>1455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3540</v>
      </c>
      <c r="R16" s="30">
        <v>0</v>
      </c>
      <c r="S16" s="30">
        <v>0</v>
      </c>
      <c r="T16" s="30">
        <v>0</v>
      </c>
      <c r="U16" s="30">
        <v>0</v>
      </c>
      <c r="V16" s="30">
        <f t="shared" si="7"/>
        <v>3540</v>
      </c>
      <c r="W16" s="30">
        <v>0</v>
      </c>
      <c r="X16" s="30">
        <v>101276</v>
      </c>
      <c r="Y16" s="30">
        <v>9311</v>
      </c>
      <c r="Z16" s="30">
        <v>84293</v>
      </c>
      <c r="AA16" s="30">
        <v>0</v>
      </c>
      <c r="AB16" s="30">
        <v>290301</v>
      </c>
      <c r="AC16" s="30">
        <v>325891</v>
      </c>
      <c r="AD16" s="30">
        <v>0</v>
      </c>
      <c r="AE16" s="30">
        <v>0</v>
      </c>
      <c r="AF16" s="30">
        <v>448026</v>
      </c>
      <c r="AG16" s="30">
        <v>0</v>
      </c>
      <c r="AH16" s="30">
        <v>51984</v>
      </c>
      <c r="AI16" s="30">
        <v>34668</v>
      </c>
      <c r="AJ16" s="30">
        <v>0</v>
      </c>
      <c r="AK16" s="30">
        <v>393281</v>
      </c>
      <c r="AL16" s="30">
        <f>SUM(W16:AK16)</f>
        <v>1739031</v>
      </c>
      <c r="AM16" s="30">
        <f>F16+K16+V16+AL16</f>
        <v>3489620.81</v>
      </c>
      <c r="AP16" s="28">
        <f>F16</f>
        <v>1745594.81</v>
      </c>
      <c r="AQ16" s="28">
        <f>K16</f>
        <v>1455</v>
      </c>
      <c r="AR16" s="28">
        <f>V16</f>
        <v>3540</v>
      </c>
      <c r="AS16" s="28">
        <f t="shared" si="0"/>
        <v>1739031</v>
      </c>
      <c r="AU16" s="32">
        <f>SUM(AP16:AT16)</f>
        <v>3489620.81</v>
      </c>
    </row>
    <row r="17" spans="1:47" x14ac:dyDescent="0.2">
      <c r="A17" s="11"/>
      <c r="B17" s="6"/>
      <c r="C17" s="7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</row>
    <row r="18" spans="1:47" x14ac:dyDescent="0.2">
      <c r="A18" s="10" t="s">
        <v>58</v>
      </c>
      <c r="B18" s="6"/>
      <c r="C18" s="7"/>
      <c r="D18" s="30">
        <v>2665160.6500000004</v>
      </c>
      <c r="E18" s="30">
        <v>2808003.33</v>
      </c>
      <c r="F18" s="30">
        <f>F19+F20</f>
        <v>5473163.9800000004</v>
      </c>
      <c r="G18" s="30">
        <v>1904</v>
      </c>
      <c r="H18" s="30">
        <v>254002.27000000028</v>
      </c>
      <c r="I18" s="30">
        <v>221858.86000000025</v>
      </c>
      <c r="J18" s="30">
        <v>14493.01</v>
      </c>
      <c r="K18" s="30">
        <f>K19+K20</f>
        <v>492258.14000000054</v>
      </c>
      <c r="L18" s="30">
        <v>3575.7900000000004</v>
      </c>
      <c r="M18" s="30">
        <v>3808.9399999999996</v>
      </c>
      <c r="N18" s="30">
        <v>498</v>
      </c>
      <c r="O18" s="30">
        <v>4136.5000000000009</v>
      </c>
      <c r="P18" s="30">
        <v>34936.500000000015</v>
      </c>
      <c r="Q18" s="30">
        <v>3377</v>
      </c>
      <c r="R18" s="30">
        <v>6042.77</v>
      </c>
      <c r="S18" s="30">
        <v>1080</v>
      </c>
      <c r="T18" s="30">
        <v>5857.18</v>
      </c>
      <c r="U18" s="30">
        <v>1989</v>
      </c>
      <c r="V18" s="30">
        <f>V19+V20</f>
        <v>65301.680000000015</v>
      </c>
      <c r="W18" s="30">
        <v>98076.530000000013</v>
      </c>
      <c r="X18" s="30">
        <v>53941.599999999999</v>
      </c>
      <c r="Y18" s="30">
        <v>10114</v>
      </c>
      <c r="Z18" s="30">
        <v>30578</v>
      </c>
      <c r="AA18" s="30">
        <v>266065.87</v>
      </c>
      <c r="AB18" s="30">
        <v>303414.32999999996</v>
      </c>
      <c r="AC18" s="30">
        <v>184986</v>
      </c>
      <c r="AD18" s="30">
        <v>2088.21</v>
      </c>
      <c r="AE18" s="30">
        <v>2595.5100000000002</v>
      </c>
      <c r="AF18" s="30">
        <v>238720.26</v>
      </c>
      <c r="AG18" s="30">
        <v>12318.68</v>
      </c>
      <c r="AH18" s="30">
        <v>16584</v>
      </c>
      <c r="AI18" s="30">
        <v>18815.349999999999</v>
      </c>
      <c r="AJ18" s="30">
        <v>1688.44</v>
      </c>
      <c r="AK18" s="30">
        <v>236260.88999999998</v>
      </c>
      <c r="AL18" s="30">
        <f>AL19+AL20</f>
        <v>1476247.67</v>
      </c>
      <c r="AM18" s="30">
        <f>+AM19+AM20</f>
        <v>7506971.4700000007</v>
      </c>
      <c r="AP18" s="28">
        <f>F18</f>
        <v>5473163.9800000004</v>
      </c>
      <c r="AQ18" s="28">
        <f>K18</f>
        <v>492258.14000000054</v>
      </c>
      <c r="AR18" s="28">
        <f>V18</f>
        <v>65301.680000000015</v>
      </c>
      <c r="AS18" s="28">
        <f t="shared" si="0"/>
        <v>1476247.67</v>
      </c>
      <c r="AU18" s="32">
        <f t="shared" ref="AU18" si="8">+AU19+AU20</f>
        <v>7506971.4700000007</v>
      </c>
    </row>
    <row r="19" spans="1:47" x14ac:dyDescent="0.2">
      <c r="A19" s="10" t="s">
        <v>4</v>
      </c>
      <c r="B19" s="6"/>
      <c r="C19" s="7"/>
      <c r="D19" s="30">
        <v>1787102.32</v>
      </c>
      <c r="E19" s="30">
        <v>2808003.33</v>
      </c>
      <c r="F19" s="30">
        <f t="shared" ref="F19:F20" si="9">SUM(D19:E19)</f>
        <v>4595105.6500000004</v>
      </c>
      <c r="G19" s="30">
        <v>1904</v>
      </c>
      <c r="H19" s="30">
        <v>254002.27000000028</v>
      </c>
      <c r="I19" s="30">
        <v>221858.86000000025</v>
      </c>
      <c r="J19" s="30">
        <v>13546.01</v>
      </c>
      <c r="K19" s="30">
        <f t="shared" ref="K19:K20" si="10">SUM(G19:J19)</f>
        <v>491311.14000000054</v>
      </c>
      <c r="L19" s="30">
        <v>3575.7900000000004</v>
      </c>
      <c r="M19" s="30">
        <v>3808.9399999999996</v>
      </c>
      <c r="N19" s="30">
        <v>498</v>
      </c>
      <c r="O19" s="30">
        <v>4136.5000000000009</v>
      </c>
      <c r="P19" s="30">
        <v>34936.500000000015</v>
      </c>
      <c r="Q19" s="30">
        <v>0</v>
      </c>
      <c r="R19" s="30">
        <v>6042.77</v>
      </c>
      <c r="S19" s="30">
        <v>1080</v>
      </c>
      <c r="T19" s="30">
        <v>5857.18</v>
      </c>
      <c r="U19" s="30">
        <v>1989</v>
      </c>
      <c r="V19" s="30">
        <f t="shared" ref="V19:V20" si="11">SUM(L19:U19)</f>
        <v>61924.680000000015</v>
      </c>
      <c r="W19" s="30">
        <v>98076.530000000013</v>
      </c>
      <c r="X19" s="30">
        <v>4850.6000000000004</v>
      </c>
      <c r="Y19" s="30">
        <v>5887</v>
      </c>
      <c r="Z19" s="30">
        <v>0</v>
      </c>
      <c r="AA19" s="30">
        <v>266065.87</v>
      </c>
      <c r="AB19" s="30">
        <v>136057.32999999999</v>
      </c>
      <c r="AC19" s="30">
        <v>8400</v>
      </c>
      <c r="AD19" s="30">
        <v>2088.21</v>
      </c>
      <c r="AE19" s="30">
        <v>2595.5100000000002</v>
      </c>
      <c r="AF19" s="30">
        <v>26377.26</v>
      </c>
      <c r="AG19" s="30">
        <v>12318.68</v>
      </c>
      <c r="AH19" s="30">
        <v>0</v>
      </c>
      <c r="AI19" s="30">
        <v>2423.3500000000004</v>
      </c>
      <c r="AJ19" s="30">
        <v>1688.44</v>
      </c>
      <c r="AK19" s="30">
        <v>42055.889999999992</v>
      </c>
      <c r="AL19" s="30">
        <f>SUM(W19:AK19)</f>
        <v>608884.66999999993</v>
      </c>
      <c r="AM19" s="30">
        <f>F19+K19+V19+AL19</f>
        <v>5757226.1400000006</v>
      </c>
      <c r="AP19" s="28">
        <f>F19</f>
        <v>4595105.6500000004</v>
      </c>
      <c r="AQ19" s="28">
        <f>K19</f>
        <v>491311.14000000054</v>
      </c>
      <c r="AR19" s="28">
        <f>V19</f>
        <v>61924.680000000015</v>
      </c>
      <c r="AS19" s="28">
        <f t="shared" si="0"/>
        <v>608884.66999999993</v>
      </c>
      <c r="AU19" s="32">
        <f>SUM(AP19:AT19)</f>
        <v>5757226.1400000006</v>
      </c>
    </row>
    <row r="20" spans="1:47" x14ac:dyDescent="0.2">
      <c r="A20" s="10" t="s">
        <v>5</v>
      </c>
      <c r="B20" s="6"/>
      <c r="C20" s="7"/>
      <c r="D20" s="30">
        <v>878058.33000000007</v>
      </c>
      <c r="E20" s="30">
        <v>0</v>
      </c>
      <c r="F20" s="30">
        <f t="shared" si="9"/>
        <v>878058.33000000007</v>
      </c>
      <c r="G20" s="30">
        <v>0</v>
      </c>
      <c r="H20" s="30">
        <v>0</v>
      </c>
      <c r="I20" s="30">
        <v>0</v>
      </c>
      <c r="J20" s="30">
        <v>947</v>
      </c>
      <c r="K20" s="30">
        <f t="shared" si="10"/>
        <v>947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3377</v>
      </c>
      <c r="R20" s="30">
        <v>0</v>
      </c>
      <c r="S20" s="30">
        <v>0</v>
      </c>
      <c r="T20" s="30">
        <v>0</v>
      </c>
      <c r="U20" s="30">
        <v>0</v>
      </c>
      <c r="V20" s="30">
        <f t="shared" si="11"/>
        <v>3377</v>
      </c>
      <c r="W20" s="30">
        <v>0</v>
      </c>
      <c r="X20" s="30">
        <v>49091</v>
      </c>
      <c r="Y20" s="30">
        <v>4227</v>
      </c>
      <c r="Z20" s="30">
        <v>30578</v>
      </c>
      <c r="AA20" s="30">
        <v>0</v>
      </c>
      <c r="AB20" s="30">
        <v>167357</v>
      </c>
      <c r="AC20" s="30">
        <v>176586</v>
      </c>
      <c r="AD20" s="30">
        <v>0</v>
      </c>
      <c r="AE20" s="30">
        <v>0</v>
      </c>
      <c r="AF20" s="30">
        <v>212343</v>
      </c>
      <c r="AG20" s="30">
        <v>0</v>
      </c>
      <c r="AH20" s="30">
        <v>16584</v>
      </c>
      <c r="AI20" s="30">
        <v>16392</v>
      </c>
      <c r="AJ20" s="30">
        <v>0</v>
      </c>
      <c r="AK20" s="30">
        <v>194205</v>
      </c>
      <c r="AL20" s="30">
        <f>SUM(W20:AK20)</f>
        <v>867363</v>
      </c>
      <c r="AM20" s="30">
        <f>F20+K20+V20+AL20</f>
        <v>1749745.33</v>
      </c>
      <c r="AP20" s="28">
        <f>F20</f>
        <v>878058.33000000007</v>
      </c>
      <c r="AQ20" s="28">
        <f>K20</f>
        <v>947</v>
      </c>
      <c r="AR20" s="28">
        <f>V20</f>
        <v>3377</v>
      </c>
      <c r="AS20" s="28">
        <f t="shared" si="0"/>
        <v>867363</v>
      </c>
      <c r="AU20" s="32">
        <f>SUM(AP20:AT20)</f>
        <v>1749745.33</v>
      </c>
    </row>
    <row r="21" spans="1:47" x14ac:dyDescent="0.2">
      <c r="A21" s="8"/>
      <c r="B21" s="9"/>
      <c r="C21" s="7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47" x14ac:dyDescent="0.2">
      <c r="A22" s="10" t="s">
        <v>6</v>
      </c>
      <c r="B22" s="6"/>
      <c r="C22" s="7"/>
      <c r="D22" s="30">
        <v>7235695.5405000011</v>
      </c>
      <c r="E22" s="30">
        <v>3259070.7199999997</v>
      </c>
      <c r="F22" s="30">
        <f>F23+F24</f>
        <v>10494766.260500001</v>
      </c>
      <c r="G22" s="30">
        <v>3993.8</v>
      </c>
      <c r="H22" s="30">
        <v>731090.98199999961</v>
      </c>
      <c r="I22" s="30">
        <v>650447.7899999998</v>
      </c>
      <c r="J22" s="30">
        <v>57561.850000000006</v>
      </c>
      <c r="K22" s="30">
        <f>K23+K24</f>
        <v>1443094.4219999996</v>
      </c>
      <c r="L22" s="30">
        <v>13662.05</v>
      </c>
      <c r="M22" s="30">
        <v>6812.5160000000005</v>
      </c>
      <c r="N22" s="30">
        <v>1468.5</v>
      </c>
      <c r="O22" s="30">
        <v>9765.51</v>
      </c>
      <c r="P22" s="30">
        <v>121287.39999999997</v>
      </c>
      <c r="Q22" s="30">
        <v>2499</v>
      </c>
      <c r="R22" s="30">
        <v>16259.34</v>
      </c>
      <c r="S22" s="30">
        <v>3184.5</v>
      </c>
      <c r="T22" s="30">
        <v>17454.419999999998</v>
      </c>
      <c r="U22" s="30">
        <v>10728.3</v>
      </c>
      <c r="V22" s="30">
        <f>V23+V24</f>
        <v>203121.53599999996</v>
      </c>
      <c r="W22" s="30">
        <v>262436.1655</v>
      </c>
      <c r="X22" s="30">
        <v>173352.06599999999</v>
      </c>
      <c r="Y22" s="30">
        <v>31178.91</v>
      </c>
      <c r="Z22" s="30">
        <v>124331.5</v>
      </c>
      <c r="AA22" s="30">
        <v>647201.37599999993</v>
      </c>
      <c r="AB22" s="30">
        <v>959903.11600000004</v>
      </c>
      <c r="AC22" s="30">
        <v>538284.19999999995</v>
      </c>
      <c r="AD22" s="30">
        <v>6429.8</v>
      </c>
      <c r="AE22" s="30">
        <v>8115.4290000000001</v>
      </c>
      <c r="AF22" s="30">
        <v>926806.44800000009</v>
      </c>
      <c r="AG22" s="30">
        <v>30958.101000000002</v>
      </c>
      <c r="AH22" s="30">
        <v>52446.299999999996</v>
      </c>
      <c r="AI22" s="30">
        <v>61500.540000000008</v>
      </c>
      <c r="AJ22" s="30">
        <v>3722.8</v>
      </c>
      <c r="AK22" s="30">
        <v>852821.00150000001</v>
      </c>
      <c r="AL22" s="30">
        <f>AL23+AL24</f>
        <v>4679487.7530000005</v>
      </c>
      <c r="AM22" s="30">
        <f>+AM23+AM24</f>
        <v>16820469.971500002</v>
      </c>
      <c r="AP22" s="28">
        <f>F22</f>
        <v>10494766.260500001</v>
      </c>
      <c r="AQ22" s="28">
        <f>K22</f>
        <v>1443094.4219999996</v>
      </c>
      <c r="AR22" s="28">
        <f>V22</f>
        <v>203121.53599999996</v>
      </c>
      <c r="AS22" s="28">
        <f t="shared" si="0"/>
        <v>4679487.7530000005</v>
      </c>
      <c r="AU22" s="32">
        <f>+AU23+AU24</f>
        <v>16820469.971500002</v>
      </c>
    </row>
    <row r="23" spans="1:47" x14ac:dyDescent="0.2">
      <c r="A23" s="10" t="s">
        <v>4</v>
      </c>
      <c r="B23" s="6"/>
      <c r="C23" s="7"/>
      <c r="D23" s="30">
        <v>4249716.3225000007</v>
      </c>
      <c r="E23" s="30">
        <v>3259070.7199999997</v>
      </c>
      <c r="F23" s="30">
        <f t="shared" ref="F23:F24" si="12">SUM(D23:E23)</f>
        <v>7508787.0425000004</v>
      </c>
      <c r="G23" s="30">
        <v>3993.8</v>
      </c>
      <c r="H23" s="30">
        <v>731090.98199999961</v>
      </c>
      <c r="I23" s="30">
        <v>650447.7899999998</v>
      </c>
      <c r="J23" s="30">
        <v>54846.850000000006</v>
      </c>
      <c r="K23" s="30">
        <f t="shared" ref="K23:K24" si="13">SUM(G23:J23)</f>
        <v>1440379.4219999996</v>
      </c>
      <c r="L23" s="30">
        <v>13662.05</v>
      </c>
      <c r="M23" s="30">
        <v>6812.5160000000005</v>
      </c>
      <c r="N23" s="30">
        <v>1468.5</v>
      </c>
      <c r="O23" s="30">
        <v>9765.51</v>
      </c>
      <c r="P23" s="30">
        <v>121287.39999999997</v>
      </c>
      <c r="Q23" s="30">
        <v>0</v>
      </c>
      <c r="R23" s="30">
        <v>16259.34</v>
      </c>
      <c r="S23" s="30">
        <v>3184.5</v>
      </c>
      <c r="T23" s="30">
        <v>17454.419999999998</v>
      </c>
      <c r="U23" s="30">
        <v>10728.3</v>
      </c>
      <c r="V23" s="30">
        <f t="shared" ref="V23:V24" si="14">SUM(L23:U23)</f>
        <v>200622.53599999996</v>
      </c>
      <c r="W23" s="30">
        <v>262436.1655</v>
      </c>
      <c r="X23" s="30">
        <v>18271.295999999998</v>
      </c>
      <c r="Y23" s="30">
        <v>13292.009999999998</v>
      </c>
      <c r="Z23" s="30">
        <v>0</v>
      </c>
      <c r="AA23" s="30">
        <v>647201.37599999993</v>
      </c>
      <c r="AB23" s="30">
        <v>473770.01600000006</v>
      </c>
      <c r="AC23" s="30">
        <v>13860</v>
      </c>
      <c r="AD23" s="30">
        <v>6429.8</v>
      </c>
      <c r="AE23" s="30">
        <v>8115.4290000000001</v>
      </c>
      <c r="AF23" s="30">
        <v>91651.347999999998</v>
      </c>
      <c r="AG23" s="30">
        <v>30958.101000000002</v>
      </c>
      <c r="AH23" s="30">
        <v>0</v>
      </c>
      <c r="AI23" s="30">
        <v>6662.84</v>
      </c>
      <c r="AJ23" s="30">
        <v>3722.8</v>
      </c>
      <c r="AK23" s="30">
        <v>177485.46149999998</v>
      </c>
      <c r="AL23" s="30">
        <f>SUM(W23:AK23)</f>
        <v>1753856.6430000002</v>
      </c>
      <c r="AM23" s="30">
        <f>F23+K23+V23+AL23</f>
        <v>10903645.6435</v>
      </c>
      <c r="AP23" s="28">
        <f>F23</f>
        <v>7508787.0425000004</v>
      </c>
      <c r="AQ23" s="28">
        <f>K23</f>
        <v>1440379.4219999996</v>
      </c>
      <c r="AR23" s="28">
        <f>V23</f>
        <v>200622.53599999996</v>
      </c>
      <c r="AS23" s="28">
        <f t="shared" si="0"/>
        <v>1753856.6430000002</v>
      </c>
      <c r="AU23" s="32">
        <f>SUM(AP23:AT23)</f>
        <v>10903645.6435</v>
      </c>
    </row>
    <row r="24" spans="1:47" x14ac:dyDescent="0.2">
      <c r="A24" s="10" t="s">
        <v>5</v>
      </c>
      <c r="B24" s="6"/>
      <c r="C24" s="7"/>
      <c r="D24" s="30">
        <v>2985979.2180000003</v>
      </c>
      <c r="E24" s="30">
        <v>0</v>
      </c>
      <c r="F24" s="30">
        <f t="shared" si="12"/>
        <v>2985979.2180000003</v>
      </c>
      <c r="G24" s="30">
        <v>0</v>
      </c>
      <c r="H24" s="30">
        <v>0</v>
      </c>
      <c r="I24" s="30">
        <v>0</v>
      </c>
      <c r="J24" s="30">
        <v>2715</v>
      </c>
      <c r="K24" s="30">
        <f t="shared" si="13"/>
        <v>2715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2499</v>
      </c>
      <c r="R24" s="30">
        <v>0</v>
      </c>
      <c r="S24" s="30">
        <v>0</v>
      </c>
      <c r="T24" s="30">
        <v>0</v>
      </c>
      <c r="U24" s="30">
        <v>0</v>
      </c>
      <c r="V24" s="30">
        <f t="shared" si="14"/>
        <v>2499</v>
      </c>
      <c r="W24" s="30">
        <v>0</v>
      </c>
      <c r="X24" s="30">
        <v>155080.76999999999</v>
      </c>
      <c r="Y24" s="30">
        <v>17886.900000000001</v>
      </c>
      <c r="Z24" s="30">
        <v>124331.5</v>
      </c>
      <c r="AA24" s="30">
        <v>0</v>
      </c>
      <c r="AB24" s="30">
        <v>486133.1</v>
      </c>
      <c r="AC24" s="30">
        <v>524424.19999999995</v>
      </c>
      <c r="AD24" s="30">
        <v>0</v>
      </c>
      <c r="AE24" s="30">
        <v>0</v>
      </c>
      <c r="AF24" s="30">
        <v>835155.10000000009</v>
      </c>
      <c r="AG24" s="30">
        <v>0</v>
      </c>
      <c r="AH24" s="30">
        <v>52446.299999999996</v>
      </c>
      <c r="AI24" s="30">
        <v>54837.700000000004</v>
      </c>
      <c r="AJ24" s="30">
        <v>0</v>
      </c>
      <c r="AK24" s="30">
        <v>675335.54</v>
      </c>
      <c r="AL24" s="30">
        <f>SUM(W24:AK24)</f>
        <v>2925631.1100000003</v>
      </c>
      <c r="AM24" s="30">
        <f>F24+K24+V24+AL24</f>
        <v>5916824.3280000007</v>
      </c>
      <c r="AP24" s="28">
        <f>F24</f>
        <v>2985979.2180000003</v>
      </c>
      <c r="AQ24" s="28">
        <f>K24</f>
        <v>2715</v>
      </c>
      <c r="AR24" s="28">
        <f>V24</f>
        <v>2499</v>
      </c>
      <c r="AS24" s="28">
        <f t="shared" si="0"/>
        <v>2925631.1100000003</v>
      </c>
      <c r="AU24" s="32">
        <f>SUM(AP24:AT24)</f>
        <v>5916824.3280000007</v>
      </c>
    </row>
    <row r="25" spans="1:47" x14ac:dyDescent="0.2">
      <c r="A25" s="8"/>
      <c r="B25" s="9"/>
      <c r="C25" s="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</row>
    <row r="26" spans="1:47" x14ac:dyDescent="0.2">
      <c r="A26" s="10" t="s">
        <v>7</v>
      </c>
      <c r="B26" s="6"/>
      <c r="C26" s="7"/>
      <c r="D26" s="30">
        <v>100426.57800000001</v>
      </c>
      <c r="E26" s="30">
        <v>106964.32000000002</v>
      </c>
      <c r="F26" s="30">
        <f>F27+F28</f>
        <v>207390.89800000002</v>
      </c>
      <c r="G26" s="30">
        <v>283</v>
      </c>
      <c r="H26" s="30">
        <v>62939.90999999996</v>
      </c>
      <c r="I26" s="30">
        <v>56005.999999999985</v>
      </c>
      <c r="J26" s="30">
        <v>3532.0600000000004</v>
      </c>
      <c r="K26" s="30">
        <f>K27+K28</f>
        <v>122760.96999999996</v>
      </c>
      <c r="L26" s="30">
        <v>1094.97</v>
      </c>
      <c r="M26" s="30">
        <v>321.94</v>
      </c>
      <c r="N26" s="30">
        <v>75.92</v>
      </c>
      <c r="O26" s="30">
        <v>813.99</v>
      </c>
      <c r="P26" s="30">
        <v>5824.3200000000015</v>
      </c>
      <c r="Q26" s="30">
        <v>99.92</v>
      </c>
      <c r="R26" s="30">
        <v>938.14</v>
      </c>
      <c r="S26" s="30">
        <v>184</v>
      </c>
      <c r="T26" s="30">
        <v>1061.6000000000001</v>
      </c>
      <c r="U26" s="30">
        <v>425.57</v>
      </c>
      <c r="V26" s="30">
        <f>V27+V28</f>
        <v>10840.37</v>
      </c>
      <c r="W26" s="30">
        <v>8510.43</v>
      </c>
      <c r="X26" s="30">
        <v>2622.27</v>
      </c>
      <c r="Y26" s="30">
        <v>1190.03</v>
      </c>
      <c r="Z26" s="30">
        <v>1165.78</v>
      </c>
      <c r="AA26" s="30">
        <v>16432.450000000004</v>
      </c>
      <c r="AB26" s="30">
        <v>24303.61</v>
      </c>
      <c r="AC26" s="30">
        <v>2856.1399999999994</v>
      </c>
      <c r="AD26" s="30">
        <v>392.80999999999995</v>
      </c>
      <c r="AE26" s="30">
        <v>721.22</v>
      </c>
      <c r="AF26" s="30">
        <v>10279.402999999998</v>
      </c>
      <c r="AG26" s="30">
        <v>1069.53</v>
      </c>
      <c r="AH26" s="30">
        <v>1276.67</v>
      </c>
      <c r="AI26" s="30">
        <v>885.8</v>
      </c>
      <c r="AJ26" s="30">
        <v>420.96</v>
      </c>
      <c r="AK26" s="30">
        <v>15936.23</v>
      </c>
      <c r="AL26" s="30">
        <f>AL27+AL28</f>
        <v>88063.333000000013</v>
      </c>
      <c r="AM26" s="30">
        <f>+AM27+AM28</f>
        <v>429055.57100000005</v>
      </c>
      <c r="AP26" s="28">
        <f>F26</f>
        <v>207390.89800000002</v>
      </c>
      <c r="AQ26" s="28">
        <f>K26</f>
        <v>122760.96999999996</v>
      </c>
      <c r="AR26" s="28">
        <f>V26</f>
        <v>10840.37</v>
      </c>
      <c r="AS26" s="28">
        <f t="shared" si="0"/>
        <v>88063.333000000013</v>
      </c>
      <c r="AU26" s="32">
        <f t="shared" ref="AU26" si="15">+AU27+AU28</f>
        <v>429055.57100000005</v>
      </c>
    </row>
    <row r="27" spans="1:47" x14ac:dyDescent="0.2">
      <c r="A27" s="10" t="s">
        <v>4</v>
      </c>
      <c r="B27" s="6"/>
      <c r="C27" s="7"/>
      <c r="D27" s="30">
        <v>81269.08</v>
      </c>
      <c r="E27" s="30">
        <v>106964.32000000002</v>
      </c>
      <c r="F27" s="30">
        <f t="shared" ref="F27:F28" si="16">SUM(D27:E27)</f>
        <v>188233.40000000002</v>
      </c>
      <c r="G27" s="30">
        <v>283</v>
      </c>
      <c r="H27" s="30">
        <v>62939.90999999996</v>
      </c>
      <c r="I27" s="30">
        <v>56005.999999999985</v>
      </c>
      <c r="J27" s="30">
        <v>3457.8200000000006</v>
      </c>
      <c r="K27" s="30">
        <f t="shared" ref="K27:K28" si="17">SUM(G27:J27)</f>
        <v>122686.72999999995</v>
      </c>
      <c r="L27" s="30">
        <v>1094.97</v>
      </c>
      <c r="M27" s="30">
        <v>321.94</v>
      </c>
      <c r="N27" s="30">
        <v>75.92</v>
      </c>
      <c r="O27" s="30">
        <v>813.99</v>
      </c>
      <c r="P27" s="30">
        <v>5824.3200000000015</v>
      </c>
      <c r="Q27" s="30">
        <v>0</v>
      </c>
      <c r="R27" s="30">
        <v>938.14</v>
      </c>
      <c r="S27" s="30">
        <v>184</v>
      </c>
      <c r="T27" s="30">
        <v>1061.6000000000001</v>
      </c>
      <c r="U27" s="30">
        <v>425.57</v>
      </c>
      <c r="V27" s="30">
        <f t="shared" ref="V27:V28" si="18">SUM(L27:U27)</f>
        <v>10740.45</v>
      </c>
      <c r="W27" s="30">
        <v>8510.43</v>
      </c>
      <c r="X27" s="30">
        <v>908.2</v>
      </c>
      <c r="Y27" s="30">
        <v>992.69</v>
      </c>
      <c r="Z27" s="30">
        <v>0</v>
      </c>
      <c r="AA27" s="30">
        <v>16432.450000000004</v>
      </c>
      <c r="AB27" s="30">
        <v>22005.13</v>
      </c>
      <c r="AC27" s="30">
        <v>201.16</v>
      </c>
      <c r="AD27" s="30">
        <v>392.80999999999995</v>
      </c>
      <c r="AE27" s="30">
        <v>721.22</v>
      </c>
      <c r="AF27" s="30">
        <v>2884.64</v>
      </c>
      <c r="AG27" s="30">
        <v>1069.53</v>
      </c>
      <c r="AH27" s="30">
        <v>0</v>
      </c>
      <c r="AI27" s="30">
        <v>464.86000000000007</v>
      </c>
      <c r="AJ27" s="30">
        <v>420.96</v>
      </c>
      <c r="AK27" s="30">
        <v>10599.07</v>
      </c>
      <c r="AL27" s="30">
        <f>SUM(W27:AK27)</f>
        <v>65603.150000000009</v>
      </c>
      <c r="AM27" s="30">
        <f>F27+K27+V27+AL27</f>
        <v>387263.73000000004</v>
      </c>
      <c r="AP27" s="28">
        <f>F27</f>
        <v>188233.40000000002</v>
      </c>
      <c r="AQ27" s="28">
        <f>K27</f>
        <v>122686.72999999995</v>
      </c>
      <c r="AR27" s="28">
        <f>V27</f>
        <v>10740.45</v>
      </c>
      <c r="AS27" s="28">
        <f t="shared" si="0"/>
        <v>65603.150000000009</v>
      </c>
      <c r="AU27" s="32">
        <f>SUM(AP27:AT27)</f>
        <v>387263.73000000004</v>
      </c>
    </row>
    <row r="28" spans="1:47" x14ac:dyDescent="0.2">
      <c r="A28" s="10" t="s">
        <v>5</v>
      </c>
      <c r="B28" s="6"/>
      <c r="C28" s="7"/>
      <c r="D28" s="30">
        <v>19157.498000000003</v>
      </c>
      <c r="E28" s="30">
        <v>0</v>
      </c>
      <c r="F28" s="30">
        <f t="shared" si="16"/>
        <v>19157.498000000003</v>
      </c>
      <c r="G28" s="30">
        <v>0</v>
      </c>
      <c r="H28" s="30">
        <v>0</v>
      </c>
      <c r="I28" s="30">
        <v>0</v>
      </c>
      <c r="J28" s="30">
        <v>74.239999999999995</v>
      </c>
      <c r="K28" s="30">
        <f t="shared" si="17"/>
        <v>74.239999999999995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99.92</v>
      </c>
      <c r="R28" s="30">
        <v>0</v>
      </c>
      <c r="S28" s="30">
        <v>0</v>
      </c>
      <c r="T28" s="30">
        <v>0</v>
      </c>
      <c r="U28" s="30">
        <v>0</v>
      </c>
      <c r="V28" s="30">
        <f t="shared" si="18"/>
        <v>99.92</v>
      </c>
      <c r="W28" s="30">
        <v>0</v>
      </c>
      <c r="X28" s="30">
        <v>1714.07</v>
      </c>
      <c r="Y28" s="30">
        <v>197.34</v>
      </c>
      <c r="Z28" s="30">
        <v>1165.78</v>
      </c>
      <c r="AA28" s="30">
        <v>0</v>
      </c>
      <c r="AB28" s="30">
        <v>2298.4799999999996</v>
      </c>
      <c r="AC28" s="30">
        <v>2654.9799999999996</v>
      </c>
      <c r="AD28" s="30">
        <v>0</v>
      </c>
      <c r="AE28" s="30">
        <v>0</v>
      </c>
      <c r="AF28" s="30">
        <v>7394.762999999999</v>
      </c>
      <c r="AG28" s="30">
        <v>0</v>
      </c>
      <c r="AH28" s="30">
        <v>1276.67</v>
      </c>
      <c r="AI28" s="30">
        <v>420.93999999999994</v>
      </c>
      <c r="AJ28" s="30">
        <v>0</v>
      </c>
      <c r="AK28" s="30">
        <v>5337.16</v>
      </c>
      <c r="AL28" s="30">
        <f>SUM(W28:AK28)</f>
        <v>22460.182999999997</v>
      </c>
      <c r="AM28" s="30">
        <f>F28+K28+V28+AL28</f>
        <v>41791.841</v>
      </c>
      <c r="AP28" s="28">
        <f>F28</f>
        <v>19157.498000000003</v>
      </c>
      <c r="AQ28" s="28">
        <f>K28</f>
        <v>74.239999999999995</v>
      </c>
      <c r="AR28" s="28">
        <f>V28</f>
        <v>99.92</v>
      </c>
      <c r="AS28" s="28">
        <f t="shared" si="0"/>
        <v>22460.182999999997</v>
      </c>
      <c r="AU28" s="32">
        <f>SUM(AP28:AT28)</f>
        <v>41791.841</v>
      </c>
    </row>
    <row r="29" spans="1:47" x14ac:dyDescent="0.2">
      <c r="A29" s="8"/>
      <c r="B29" s="9"/>
      <c r="C29" s="7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</row>
    <row r="30" spans="1:47" x14ac:dyDescent="0.2">
      <c r="A30" s="10" t="s">
        <v>8</v>
      </c>
      <c r="B30" s="6"/>
      <c r="C30" s="7"/>
      <c r="D30" s="30">
        <v>17239.340000000004</v>
      </c>
      <c r="E30" s="30">
        <v>19500.059999999987</v>
      </c>
      <c r="F30" s="30">
        <f>F31+F32</f>
        <v>36739.399999999994</v>
      </c>
      <c r="G30" s="30">
        <v>42.2</v>
      </c>
      <c r="H30" s="30">
        <v>16354.949999999986</v>
      </c>
      <c r="I30" s="30">
        <v>15103.94999999999</v>
      </c>
      <c r="J30" s="30">
        <v>591.81999999999994</v>
      </c>
      <c r="K30" s="30">
        <f>K31+K32</f>
        <v>32092.919999999976</v>
      </c>
      <c r="L30" s="30">
        <v>216.29999999999998</v>
      </c>
      <c r="M30" s="30">
        <v>78.199999999999989</v>
      </c>
      <c r="N30" s="30">
        <v>18.600000000000001</v>
      </c>
      <c r="O30" s="30">
        <v>177.73999999999998</v>
      </c>
      <c r="P30" s="30">
        <v>1506</v>
      </c>
      <c r="Q30" s="30">
        <v>16.2</v>
      </c>
      <c r="R30" s="30">
        <v>192.82</v>
      </c>
      <c r="S30" s="30">
        <v>24</v>
      </c>
      <c r="T30" s="30">
        <v>182.48</v>
      </c>
      <c r="U30" s="30">
        <v>157.44999999999999</v>
      </c>
      <c r="V30" s="30">
        <f>V31+V32</f>
        <v>2569.79</v>
      </c>
      <c r="W30" s="30">
        <v>1598.85</v>
      </c>
      <c r="X30" s="30">
        <v>428.20000000000005</v>
      </c>
      <c r="Y30" s="30">
        <v>257.40000000000003</v>
      </c>
      <c r="Z30" s="30">
        <v>213.6</v>
      </c>
      <c r="AA30" s="30">
        <v>2831.5899999999997</v>
      </c>
      <c r="AB30" s="30">
        <v>4382.4199999999992</v>
      </c>
      <c r="AC30" s="30">
        <v>491.05199999999991</v>
      </c>
      <c r="AD30" s="30">
        <v>67.61</v>
      </c>
      <c r="AE30" s="30">
        <v>131.06</v>
      </c>
      <c r="AF30" s="30">
        <v>1703.61</v>
      </c>
      <c r="AG30" s="30">
        <v>245.12</v>
      </c>
      <c r="AH30" s="30">
        <v>197.24999999999997</v>
      </c>
      <c r="AI30" s="30">
        <v>243.04999999999998</v>
      </c>
      <c r="AJ30" s="30">
        <v>98.8</v>
      </c>
      <c r="AK30" s="30">
        <v>2529.46</v>
      </c>
      <c r="AL30" s="30">
        <f>AL31+AL32</f>
        <v>15419.071999999998</v>
      </c>
      <c r="AM30" s="30">
        <f>+AM31+AM32</f>
        <v>86821.181999999957</v>
      </c>
      <c r="AP30" s="28">
        <f>F30</f>
        <v>36739.399999999994</v>
      </c>
      <c r="AQ30" s="28">
        <f>K30</f>
        <v>32092.919999999976</v>
      </c>
      <c r="AR30" s="28">
        <f>V30</f>
        <v>2569.79</v>
      </c>
      <c r="AS30" s="28">
        <f t="shared" si="0"/>
        <v>15419.071999999998</v>
      </c>
      <c r="AU30" s="32">
        <f>+AU31+AU32</f>
        <v>86821.181999999957</v>
      </c>
    </row>
    <row r="31" spans="1:47" x14ac:dyDescent="0.2">
      <c r="A31" s="10" t="s">
        <v>4</v>
      </c>
      <c r="B31" s="6"/>
      <c r="C31" s="7"/>
      <c r="D31" s="30">
        <v>14038.320000000002</v>
      </c>
      <c r="E31" s="30">
        <v>19500.059999999987</v>
      </c>
      <c r="F31" s="30">
        <f t="shared" ref="F31:F32" si="19">SUM(D31:E31)</f>
        <v>33538.37999999999</v>
      </c>
      <c r="G31" s="30">
        <v>42.2</v>
      </c>
      <c r="H31" s="30">
        <v>16354.949999999986</v>
      </c>
      <c r="I31" s="30">
        <v>15103.94999999999</v>
      </c>
      <c r="J31" s="30">
        <v>579.52</v>
      </c>
      <c r="K31" s="30">
        <f t="shared" ref="K31:K32" si="20">SUM(G31:J31)</f>
        <v>32080.619999999977</v>
      </c>
      <c r="L31" s="30">
        <v>216.29999999999998</v>
      </c>
      <c r="M31" s="30">
        <v>78.199999999999989</v>
      </c>
      <c r="N31" s="30">
        <v>18.600000000000001</v>
      </c>
      <c r="O31" s="30">
        <v>177.73999999999998</v>
      </c>
      <c r="P31" s="30">
        <v>1506</v>
      </c>
      <c r="Q31" s="30">
        <v>0</v>
      </c>
      <c r="R31" s="30">
        <v>192.82</v>
      </c>
      <c r="S31" s="30">
        <v>24</v>
      </c>
      <c r="T31" s="30">
        <v>182.48</v>
      </c>
      <c r="U31" s="30">
        <v>157.44999999999999</v>
      </c>
      <c r="V31" s="30">
        <f t="shared" ref="V31:V32" si="21">SUM(L31:U31)</f>
        <v>2553.59</v>
      </c>
      <c r="W31" s="30">
        <v>1598.85</v>
      </c>
      <c r="X31" s="30">
        <v>152.10000000000002</v>
      </c>
      <c r="Y31" s="30">
        <v>217.8</v>
      </c>
      <c r="Z31" s="30">
        <v>0</v>
      </c>
      <c r="AA31" s="30">
        <v>2831.5899999999997</v>
      </c>
      <c r="AB31" s="30">
        <v>4003.7399999999993</v>
      </c>
      <c r="AC31" s="30">
        <v>54.861999999999995</v>
      </c>
      <c r="AD31" s="30">
        <v>67.61</v>
      </c>
      <c r="AE31" s="30">
        <v>131.06</v>
      </c>
      <c r="AF31" s="30">
        <v>495.74999999999994</v>
      </c>
      <c r="AG31" s="30">
        <v>245.12</v>
      </c>
      <c r="AH31" s="30">
        <v>0</v>
      </c>
      <c r="AI31" s="30">
        <v>68.849999999999994</v>
      </c>
      <c r="AJ31" s="30">
        <v>98.8</v>
      </c>
      <c r="AK31" s="30">
        <v>1662.2</v>
      </c>
      <c r="AL31" s="30">
        <f>SUM(W31:AK31)</f>
        <v>11628.331999999999</v>
      </c>
      <c r="AM31" s="30">
        <f>F31+K31+V31+AL31</f>
        <v>79800.921999999962</v>
      </c>
      <c r="AP31" s="28">
        <f>F31</f>
        <v>33538.37999999999</v>
      </c>
      <c r="AQ31" s="28">
        <f>K31</f>
        <v>32080.619999999977</v>
      </c>
      <c r="AR31" s="28">
        <f>V31</f>
        <v>2553.59</v>
      </c>
      <c r="AS31" s="28">
        <f t="shared" si="0"/>
        <v>11628.331999999999</v>
      </c>
      <c r="AU31" s="32">
        <f>SUM(AP31:AT31)</f>
        <v>79800.921999999962</v>
      </c>
    </row>
    <row r="32" spans="1:47" x14ac:dyDescent="0.2">
      <c r="A32" s="10" t="s">
        <v>5</v>
      </c>
      <c r="B32" s="6"/>
      <c r="C32" s="7"/>
      <c r="D32" s="30">
        <v>3201.0200000000004</v>
      </c>
      <c r="E32" s="30">
        <v>0</v>
      </c>
      <c r="F32" s="30">
        <f t="shared" si="19"/>
        <v>3201.0200000000004</v>
      </c>
      <c r="G32" s="30">
        <v>0</v>
      </c>
      <c r="H32" s="30">
        <v>0</v>
      </c>
      <c r="I32" s="30">
        <v>0</v>
      </c>
      <c r="J32" s="30">
        <v>12.3</v>
      </c>
      <c r="K32" s="30">
        <f t="shared" si="20"/>
        <v>12.3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16.2</v>
      </c>
      <c r="R32" s="30">
        <v>0</v>
      </c>
      <c r="S32" s="30">
        <v>0</v>
      </c>
      <c r="T32" s="30">
        <v>0</v>
      </c>
      <c r="U32" s="30">
        <v>0</v>
      </c>
      <c r="V32" s="30">
        <f t="shared" si="21"/>
        <v>16.2</v>
      </c>
      <c r="W32" s="30">
        <v>0</v>
      </c>
      <c r="X32" s="30">
        <v>276.10000000000002</v>
      </c>
      <c r="Y32" s="30">
        <v>39.6</v>
      </c>
      <c r="Z32" s="30">
        <v>213.6</v>
      </c>
      <c r="AA32" s="30">
        <v>0</v>
      </c>
      <c r="AB32" s="30">
        <v>378.67999999999989</v>
      </c>
      <c r="AC32" s="30">
        <v>436.18999999999994</v>
      </c>
      <c r="AD32" s="30">
        <v>0</v>
      </c>
      <c r="AE32" s="30">
        <v>0</v>
      </c>
      <c r="AF32" s="30">
        <v>1207.8599999999999</v>
      </c>
      <c r="AG32" s="30">
        <v>0</v>
      </c>
      <c r="AH32" s="30">
        <v>197.24999999999997</v>
      </c>
      <c r="AI32" s="30">
        <v>174.2</v>
      </c>
      <c r="AJ32" s="30">
        <v>0</v>
      </c>
      <c r="AK32" s="30">
        <v>867.2600000000001</v>
      </c>
      <c r="AL32" s="30">
        <f>SUM(W32:AK32)</f>
        <v>3790.74</v>
      </c>
      <c r="AM32" s="30">
        <f>F32+K32+V32+AL32</f>
        <v>7020.26</v>
      </c>
      <c r="AP32" s="28">
        <f>F32</f>
        <v>3201.0200000000004</v>
      </c>
      <c r="AQ32" s="28">
        <f>K32</f>
        <v>12.3</v>
      </c>
      <c r="AR32" s="28">
        <f>V32</f>
        <v>16.2</v>
      </c>
      <c r="AS32" s="28">
        <f t="shared" si="0"/>
        <v>3790.74</v>
      </c>
      <c r="AU32" s="32">
        <f>SUM(AP32:AT32)</f>
        <v>7020.26</v>
      </c>
    </row>
    <row r="33" spans="1:47" x14ac:dyDescent="0.2">
      <c r="A33" s="8"/>
      <c r="B33" s="9"/>
      <c r="C33" s="7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</row>
    <row r="34" spans="1:47" x14ac:dyDescent="0.2">
      <c r="A34" s="10" t="s">
        <v>9</v>
      </c>
      <c r="B34" s="6"/>
      <c r="C34" s="7"/>
      <c r="D34" s="30">
        <v>4663.1125000000002</v>
      </c>
      <c r="E34" s="30">
        <v>4361.5949999999984</v>
      </c>
      <c r="F34" s="30">
        <f>F35+F36</f>
        <v>9024.7074999999986</v>
      </c>
      <c r="G34" s="30">
        <v>14.335000000000001</v>
      </c>
      <c r="H34" s="30">
        <v>4005.800499999998</v>
      </c>
      <c r="I34" s="30">
        <v>3463.6049999999982</v>
      </c>
      <c r="J34" s="30">
        <v>176.85000000000002</v>
      </c>
      <c r="K34" s="30">
        <f>K35+K36</f>
        <v>7660.5904999999966</v>
      </c>
      <c r="L34" s="30">
        <v>66.95</v>
      </c>
      <c r="M34" s="30">
        <v>19.399999999999999</v>
      </c>
      <c r="N34" s="30">
        <v>2.2000000000000002</v>
      </c>
      <c r="O34" s="30">
        <v>41.949999999999989</v>
      </c>
      <c r="P34" s="30">
        <v>374.69999999999987</v>
      </c>
      <c r="Q34" s="30">
        <v>4.55</v>
      </c>
      <c r="R34" s="30">
        <v>36.700000000000003</v>
      </c>
      <c r="S34" s="30">
        <v>6.5975000000000001</v>
      </c>
      <c r="T34" s="30">
        <v>49.625</v>
      </c>
      <c r="U34" s="30">
        <v>18.549999999999997</v>
      </c>
      <c r="V34" s="30">
        <f>V35+V36</f>
        <v>621.22249999999974</v>
      </c>
      <c r="W34" s="30">
        <v>318.99499999999995</v>
      </c>
      <c r="X34" s="30">
        <v>121.43749999999999</v>
      </c>
      <c r="Y34" s="30">
        <v>62.125</v>
      </c>
      <c r="Z34" s="30">
        <v>54.019999999999996</v>
      </c>
      <c r="AA34" s="30">
        <v>845.8950000000001</v>
      </c>
      <c r="AB34" s="30">
        <v>1166.7225000000001</v>
      </c>
      <c r="AC34" s="30">
        <v>131.56</v>
      </c>
      <c r="AD34" s="30">
        <v>17.637500000000003</v>
      </c>
      <c r="AE34" s="30">
        <v>31.625</v>
      </c>
      <c r="AF34" s="30">
        <v>512.28499999999997</v>
      </c>
      <c r="AG34" s="30">
        <v>33.949999999999996</v>
      </c>
      <c r="AH34" s="30">
        <v>49.4925</v>
      </c>
      <c r="AI34" s="30">
        <v>50.8125</v>
      </c>
      <c r="AJ34" s="30">
        <v>12.850000000000001</v>
      </c>
      <c r="AK34" s="30">
        <v>802.25</v>
      </c>
      <c r="AL34" s="30">
        <f>AL35+AL36</f>
        <v>4211.6574999999993</v>
      </c>
      <c r="AM34" s="30">
        <f>+AM35+AM36</f>
        <v>21518.177999999993</v>
      </c>
      <c r="AP34" s="28">
        <f>F34</f>
        <v>9024.7074999999986</v>
      </c>
      <c r="AQ34" s="28">
        <f>K34</f>
        <v>7660.5904999999966</v>
      </c>
      <c r="AR34" s="28">
        <f>V34</f>
        <v>621.22249999999974</v>
      </c>
      <c r="AS34" s="28">
        <f t="shared" si="0"/>
        <v>4211.6574999999993</v>
      </c>
      <c r="AU34" s="32">
        <f t="shared" ref="AU34" si="22">+AU35+AU36</f>
        <v>21518.177999999993</v>
      </c>
    </row>
    <row r="35" spans="1:47" x14ac:dyDescent="0.2">
      <c r="A35" s="10" t="s">
        <v>4</v>
      </c>
      <c r="B35" s="6"/>
      <c r="C35" s="7"/>
      <c r="D35" s="30">
        <v>3793.6800000000003</v>
      </c>
      <c r="E35" s="30">
        <v>4361.5949999999984</v>
      </c>
      <c r="F35" s="30">
        <f t="shared" ref="F35:F36" si="23">SUM(D35:E35)</f>
        <v>8155.2749999999987</v>
      </c>
      <c r="G35" s="30">
        <v>14.335000000000001</v>
      </c>
      <c r="H35" s="30">
        <v>4005.800499999998</v>
      </c>
      <c r="I35" s="30">
        <v>3463.6049999999982</v>
      </c>
      <c r="J35" s="30">
        <v>171.60000000000002</v>
      </c>
      <c r="K35" s="30">
        <f t="shared" ref="K35:K36" si="24">SUM(G35:J35)</f>
        <v>7655.3404999999966</v>
      </c>
      <c r="L35" s="30">
        <v>66.95</v>
      </c>
      <c r="M35" s="30">
        <v>19.399999999999999</v>
      </c>
      <c r="N35" s="30">
        <v>2.2000000000000002</v>
      </c>
      <c r="O35" s="30">
        <v>41.949999999999989</v>
      </c>
      <c r="P35" s="30">
        <v>374.69999999999987</v>
      </c>
      <c r="Q35" s="30">
        <v>0</v>
      </c>
      <c r="R35" s="30">
        <v>36.700000000000003</v>
      </c>
      <c r="S35" s="30">
        <v>6.5975000000000001</v>
      </c>
      <c r="T35" s="30">
        <v>49.625</v>
      </c>
      <c r="U35" s="30">
        <v>18.549999999999997</v>
      </c>
      <c r="V35" s="30">
        <f t="shared" ref="V35:V36" si="25">SUM(L35:U35)</f>
        <v>616.67249999999979</v>
      </c>
      <c r="W35" s="30">
        <v>318.99499999999995</v>
      </c>
      <c r="X35" s="30">
        <v>47.612499999999997</v>
      </c>
      <c r="Y35" s="30">
        <v>51.174999999999997</v>
      </c>
      <c r="Z35" s="30">
        <v>0</v>
      </c>
      <c r="AA35" s="30">
        <v>845.8950000000001</v>
      </c>
      <c r="AB35" s="30">
        <v>1052.4075</v>
      </c>
      <c r="AC35" s="30">
        <v>7.9499999999999993</v>
      </c>
      <c r="AD35" s="30">
        <v>17.637500000000003</v>
      </c>
      <c r="AE35" s="30">
        <v>31.625</v>
      </c>
      <c r="AF35" s="30">
        <v>134.875</v>
      </c>
      <c r="AG35" s="30">
        <v>33.949999999999996</v>
      </c>
      <c r="AH35" s="30">
        <v>0</v>
      </c>
      <c r="AI35" s="30">
        <v>18</v>
      </c>
      <c r="AJ35" s="30">
        <v>12.850000000000001</v>
      </c>
      <c r="AK35" s="30">
        <v>536.74749999999995</v>
      </c>
      <c r="AL35" s="30">
        <f>SUM(W35:AK35)</f>
        <v>3109.7199999999993</v>
      </c>
      <c r="AM35" s="30">
        <f>F35+K35+V35+AL35</f>
        <v>19537.007999999994</v>
      </c>
      <c r="AP35" s="28">
        <f>F35</f>
        <v>8155.2749999999987</v>
      </c>
      <c r="AQ35" s="28">
        <f>K35</f>
        <v>7655.3404999999966</v>
      </c>
      <c r="AR35" s="28">
        <f>V35</f>
        <v>616.67249999999979</v>
      </c>
      <c r="AS35" s="28">
        <f t="shared" si="0"/>
        <v>3109.7199999999993</v>
      </c>
      <c r="AU35" s="32">
        <f>SUM(AP35:AT35)</f>
        <v>19537.007999999994</v>
      </c>
    </row>
    <row r="36" spans="1:47" x14ac:dyDescent="0.2">
      <c r="A36" s="10" t="s">
        <v>5</v>
      </c>
      <c r="B36" s="6"/>
      <c r="C36" s="7"/>
      <c r="D36" s="30">
        <v>869.4325</v>
      </c>
      <c r="E36" s="30">
        <v>0</v>
      </c>
      <c r="F36" s="30">
        <f t="shared" si="23"/>
        <v>869.4325</v>
      </c>
      <c r="G36" s="30">
        <v>0</v>
      </c>
      <c r="H36" s="30">
        <v>0</v>
      </c>
      <c r="I36" s="30">
        <v>0</v>
      </c>
      <c r="J36" s="30">
        <v>5.25</v>
      </c>
      <c r="K36" s="30">
        <f t="shared" si="24"/>
        <v>5.25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4.55</v>
      </c>
      <c r="R36" s="30">
        <v>0</v>
      </c>
      <c r="S36" s="30">
        <v>0</v>
      </c>
      <c r="T36" s="30">
        <v>0</v>
      </c>
      <c r="U36" s="30">
        <v>0</v>
      </c>
      <c r="V36" s="30">
        <f t="shared" si="25"/>
        <v>4.55</v>
      </c>
      <c r="W36" s="30">
        <v>0</v>
      </c>
      <c r="X36" s="30">
        <v>73.824999999999989</v>
      </c>
      <c r="Y36" s="30">
        <v>10.95</v>
      </c>
      <c r="Z36" s="30">
        <v>54.019999999999996</v>
      </c>
      <c r="AA36" s="30">
        <v>0</v>
      </c>
      <c r="AB36" s="30">
        <v>114.315</v>
      </c>
      <c r="AC36" s="30">
        <v>123.61</v>
      </c>
      <c r="AD36" s="30">
        <v>0</v>
      </c>
      <c r="AE36" s="30">
        <v>0</v>
      </c>
      <c r="AF36" s="30">
        <v>377.40999999999997</v>
      </c>
      <c r="AG36" s="30">
        <v>0</v>
      </c>
      <c r="AH36" s="30">
        <v>49.4925</v>
      </c>
      <c r="AI36" s="30">
        <v>32.8125</v>
      </c>
      <c r="AJ36" s="30">
        <v>0</v>
      </c>
      <c r="AK36" s="30">
        <v>265.5025</v>
      </c>
      <c r="AL36" s="30">
        <f>SUM(W36:AK36)</f>
        <v>1101.9374999999998</v>
      </c>
      <c r="AM36" s="30">
        <f>F36+K36+V36+AL36</f>
        <v>1981.1699999999996</v>
      </c>
      <c r="AP36" s="28">
        <f>F36</f>
        <v>869.4325</v>
      </c>
      <c r="AQ36" s="28">
        <f>K36</f>
        <v>5.25</v>
      </c>
      <c r="AR36" s="28">
        <f>V36</f>
        <v>4.55</v>
      </c>
      <c r="AS36" s="28">
        <f t="shared" si="0"/>
        <v>1101.9374999999998</v>
      </c>
      <c r="AU36" s="32">
        <f>SUM(AP36:AT36)</f>
        <v>1981.1699999999996</v>
      </c>
    </row>
    <row r="37" spans="1:47" x14ac:dyDescent="0.2">
      <c r="A37" s="8"/>
      <c r="B37" s="9"/>
      <c r="C37" s="7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</row>
    <row r="38" spans="1:47" x14ac:dyDescent="0.2">
      <c r="A38" s="10" t="s">
        <v>10</v>
      </c>
      <c r="B38" s="6"/>
      <c r="C38" s="7"/>
      <c r="D38" s="30">
        <v>10304.730500000001</v>
      </c>
      <c r="E38" s="30">
        <v>4157.1926666666668</v>
      </c>
      <c r="F38" s="30">
        <f>F39+F40</f>
        <v>14461.923166666667</v>
      </c>
      <c r="G38" s="30">
        <v>137.02366666666668</v>
      </c>
      <c r="H38" s="30">
        <v>20514.691816666676</v>
      </c>
      <c r="I38" s="30">
        <v>32991.196999999986</v>
      </c>
      <c r="J38" s="30">
        <v>0</v>
      </c>
      <c r="K38" s="30">
        <f>K39+K40</f>
        <v>53642.912483333334</v>
      </c>
      <c r="L38" s="30">
        <v>968.38400000000024</v>
      </c>
      <c r="M38" s="30">
        <v>128.04199999999989</v>
      </c>
      <c r="N38" s="30">
        <v>0</v>
      </c>
      <c r="O38" s="30">
        <v>1126.162833333334</v>
      </c>
      <c r="P38" s="30">
        <v>692.09150000000022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f>V39+V40</f>
        <v>2914.6803333333346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f>AL39+AL40</f>
        <v>0</v>
      </c>
      <c r="AM38" s="30">
        <f>+AM39+AM40</f>
        <v>71019.515983333331</v>
      </c>
      <c r="AP38" s="28">
        <f>F38</f>
        <v>14461.923166666667</v>
      </c>
      <c r="AQ38" s="28">
        <f>K38</f>
        <v>53642.912483333334</v>
      </c>
      <c r="AR38" s="28">
        <f>V38</f>
        <v>2914.6803333333346</v>
      </c>
      <c r="AS38" s="28">
        <f t="shared" ref="AS38:AS67" si="26">AL38</f>
        <v>0</v>
      </c>
      <c r="AU38" s="32">
        <f t="shared" ref="AU38" si="27">+AU39+AU40</f>
        <v>71019.515983333331</v>
      </c>
    </row>
    <row r="39" spans="1:47" x14ac:dyDescent="0.2">
      <c r="A39" s="10" t="s">
        <v>4</v>
      </c>
      <c r="B39" s="6"/>
      <c r="C39" s="7"/>
      <c r="D39" s="30">
        <v>6252.7448333333341</v>
      </c>
      <c r="E39" s="30">
        <v>4157.1926666666668</v>
      </c>
      <c r="F39" s="30">
        <f t="shared" ref="F39:F40" si="28">SUM(D39:E39)</f>
        <v>10409.9375</v>
      </c>
      <c r="G39" s="30">
        <v>137.02366666666668</v>
      </c>
      <c r="H39" s="30">
        <v>20514.691816666676</v>
      </c>
      <c r="I39" s="30">
        <v>32991.196999999986</v>
      </c>
      <c r="J39" s="30">
        <v>0</v>
      </c>
      <c r="K39" s="30">
        <f t="shared" ref="K39:K40" si="29">SUM(G39:J39)</f>
        <v>53642.912483333334</v>
      </c>
      <c r="L39" s="30">
        <v>968.38400000000024</v>
      </c>
      <c r="M39" s="30">
        <v>128.04199999999989</v>
      </c>
      <c r="N39" s="30">
        <v>0</v>
      </c>
      <c r="O39" s="30">
        <v>1126.162833333334</v>
      </c>
      <c r="P39" s="30">
        <v>692.09150000000022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f t="shared" ref="V39:V40" si="30">SUM(L39:U39)</f>
        <v>2914.6803333333346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f>SUM(W39:AK39)</f>
        <v>0</v>
      </c>
      <c r="AM39" s="30">
        <f>F39+K39+V39+AL39</f>
        <v>66967.530316666671</v>
      </c>
      <c r="AP39" s="28">
        <f>F39</f>
        <v>10409.9375</v>
      </c>
      <c r="AQ39" s="28">
        <f>K39</f>
        <v>53642.912483333334</v>
      </c>
      <c r="AR39" s="28">
        <f>V39</f>
        <v>2914.6803333333346</v>
      </c>
      <c r="AS39" s="28">
        <f t="shared" si="26"/>
        <v>0</v>
      </c>
      <c r="AU39" s="32">
        <f>SUM(AP39:AT39)</f>
        <v>66967.530316666671</v>
      </c>
    </row>
    <row r="40" spans="1:47" x14ac:dyDescent="0.2">
      <c r="A40" s="10" t="s">
        <v>5</v>
      </c>
      <c r="B40" s="6"/>
      <c r="C40" s="7"/>
      <c r="D40" s="30">
        <v>4051.9856666666669</v>
      </c>
      <c r="E40" s="30">
        <v>0</v>
      </c>
      <c r="F40" s="30">
        <f t="shared" si="28"/>
        <v>4051.9856666666669</v>
      </c>
      <c r="G40" s="30">
        <v>0</v>
      </c>
      <c r="H40" s="30">
        <v>0</v>
      </c>
      <c r="I40" s="30">
        <v>0</v>
      </c>
      <c r="J40" s="30">
        <v>0</v>
      </c>
      <c r="K40" s="30">
        <f t="shared" si="29"/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f t="shared" si="30"/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f>SUM(W40:AK40)</f>
        <v>0</v>
      </c>
      <c r="AM40" s="30">
        <f>F40+K40+V40+AL40</f>
        <v>4051.9856666666669</v>
      </c>
      <c r="AP40" s="28">
        <f>F40</f>
        <v>4051.9856666666669</v>
      </c>
      <c r="AQ40" s="28">
        <f>K40</f>
        <v>0</v>
      </c>
      <c r="AR40" s="28">
        <f>V40</f>
        <v>0</v>
      </c>
      <c r="AS40" s="28">
        <f t="shared" si="26"/>
        <v>0</v>
      </c>
      <c r="AU40" s="32">
        <f>SUM(AP40:AT40)</f>
        <v>4051.9856666666669</v>
      </c>
    </row>
    <row r="41" spans="1:47" x14ac:dyDescent="0.2">
      <c r="A41" s="8"/>
      <c r="B41" s="9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P41" s="28">
        <f>F41</f>
        <v>0</v>
      </c>
      <c r="AQ41" s="28">
        <f>K41</f>
        <v>0</v>
      </c>
      <c r="AR41" s="28">
        <f>V41</f>
        <v>0</v>
      </c>
      <c r="AS41" s="28">
        <f t="shared" si="26"/>
        <v>0</v>
      </c>
    </row>
    <row r="42" spans="1:47" x14ac:dyDescent="0.2">
      <c r="A42" s="10" t="s">
        <v>11</v>
      </c>
      <c r="B42" s="6"/>
      <c r="C42" s="7"/>
      <c r="D42" s="30">
        <v>16446.716666666558</v>
      </c>
      <c r="E42" s="30">
        <v>402.08333333279006</v>
      </c>
      <c r="F42" s="30">
        <f>F43+F44</f>
        <v>16848.799999999348</v>
      </c>
      <c r="G42" s="30">
        <v>0</v>
      </c>
      <c r="H42" s="30">
        <v>0</v>
      </c>
      <c r="I42" s="30">
        <v>0</v>
      </c>
      <c r="J42" s="30">
        <v>379.03333333297633</v>
      </c>
      <c r="K42" s="30">
        <f>K43+K44</f>
        <v>379.03333333297633</v>
      </c>
      <c r="L42" s="30">
        <v>20.316666666418314</v>
      </c>
      <c r="M42" s="30">
        <v>3.4166666667442769</v>
      </c>
      <c r="N42" s="30">
        <v>0</v>
      </c>
      <c r="O42" s="30">
        <v>138.48333333339542</v>
      </c>
      <c r="P42" s="30">
        <v>0</v>
      </c>
      <c r="Q42" s="30">
        <v>0</v>
      </c>
      <c r="R42" s="30">
        <v>17</v>
      </c>
      <c r="S42" s="30">
        <v>0</v>
      </c>
      <c r="T42" s="30">
        <v>0</v>
      </c>
      <c r="U42" s="30">
        <v>0</v>
      </c>
      <c r="V42" s="30">
        <f>V43+V44</f>
        <v>179.21666666655801</v>
      </c>
      <c r="W42" s="30">
        <v>0</v>
      </c>
      <c r="X42" s="30">
        <v>985.96666666655801</v>
      </c>
      <c r="Y42" s="30">
        <v>70.800000000279397</v>
      </c>
      <c r="Z42" s="30">
        <v>0</v>
      </c>
      <c r="AA42" s="30">
        <v>11696.183333333116</v>
      </c>
      <c r="AB42" s="30">
        <v>7321.3000000009779</v>
      </c>
      <c r="AC42" s="30">
        <v>29.216666666558012</v>
      </c>
      <c r="AD42" s="30">
        <v>0</v>
      </c>
      <c r="AE42" s="30">
        <v>1339.75</v>
      </c>
      <c r="AF42" s="30">
        <v>1102.816666666884</v>
      </c>
      <c r="AG42" s="30">
        <v>0</v>
      </c>
      <c r="AH42" s="30">
        <v>0</v>
      </c>
      <c r="AI42" s="30">
        <v>0</v>
      </c>
      <c r="AJ42" s="30">
        <v>0</v>
      </c>
      <c r="AK42" s="30">
        <v>14727.716666666558</v>
      </c>
      <c r="AL42" s="30">
        <f>AL43+AL44</f>
        <v>37273.750000000931</v>
      </c>
      <c r="AM42" s="30">
        <f>+AM43+AM44</f>
        <v>54680.799999999814</v>
      </c>
      <c r="AP42" s="28">
        <f>F42</f>
        <v>16848.799999999348</v>
      </c>
      <c r="AQ42" s="28">
        <f>K42</f>
        <v>379.03333333297633</v>
      </c>
      <c r="AR42" s="28">
        <f>V42</f>
        <v>179.21666666655801</v>
      </c>
      <c r="AS42" s="28">
        <f t="shared" si="26"/>
        <v>37273.750000000931</v>
      </c>
      <c r="AU42" s="32">
        <f>+AU43+AU44</f>
        <v>54680.799999999814</v>
      </c>
    </row>
    <row r="43" spans="1:47" x14ac:dyDescent="0.2">
      <c r="A43" s="10" t="s">
        <v>4</v>
      </c>
      <c r="B43" s="6"/>
      <c r="C43" s="7"/>
      <c r="D43" s="30">
        <v>11385.450000000186</v>
      </c>
      <c r="E43" s="30">
        <v>402.08333333279006</v>
      </c>
      <c r="F43" s="30">
        <f t="shared" ref="F43:F44" si="31">SUM(D43:E43)</f>
        <v>11787.533333332976</v>
      </c>
      <c r="G43" s="30">
        <v>0</v>
      </c>
      <c r="H43" s="30">
        <v>0</v>
      </c>
      <c r="I43" s="30">
        <v>0</v>
      </c>
      <c r="J43" s="30">
        <v>379.03333333297633</v>
      </c>
      <c r="K43" s="30">
        <f t="shared" ref="K43:K44" si="32">SUM(G43:J43)</f>
        <v>379.03333333297633</v>
      </c>
      <c r="L43" s="30">
        <v>20.316666666418314</v>
      </c>
      <c r="M43" s="30">
        <v>3.4166666667442769</v>
      </c>
      <c r="N43" s="30">
        <v>0</v>
      </c>
      <c r="O43" s="30">
        <v>138.48333333339542</v>
      </c>
      <c r="P43" s="30">
        <v>0</v>
      </c>
      <c r="Q43" s="30">
        <v>0</v>
      </c>
      <c r="R43" s="30">
        <v>17</v>
      </c>
      <c r="S43" s="30">
        <v>0</v>
      </c>
      <c r="T43" s="30">
        <v>0</v>
      </c>
      <c r="U43" s="30">
        <v>0</v>
      </c>
      <c r="V43" s="30">
        <f t="shared" ref="V43:V44" si="33">SUM(L43:U43)</f>
        <v>179.21666666655801</v>
      </c>
      <c r="W43" s="30">
        <v>0</v>
      </c>
      <c r="X43" s="30">
        <v>910.83333333325572</v>
      </c>
      <c r="Y43" s="30">
        <v>70.800000000279397</v>
      </c>
      <c r="Z43" s="30">
        <v>0</v>
      </c>
      <c r="AA43" s="30">
        <v>11696.183333333116</v>
      </c>
      <c r="AB43" s="30">
        <v>7321.3000000009779</v>
      </c>
      <c r="AC43" s="30">
        <v>29.216666666558012</v>
      </c>
      <c r="AD43" s="30">
        <v>0</v>
      </c>
      <c r="AE43" s="30">
        <v>1339.75</v>
      </c>
      <c r="AF43" s="30">
        <v>1084.6166666669305</v>
      </c>
      <c r="AG43" s="30">
        <v>0</v>
      </c>
      <c r="AH43" s="30">
        <v>0</v>
      </c>
      <c r="AI43" s="30">
        <v>0</v>
      </c>
      <c r="AJ43" s="30">
        <v>0</v>
      </c>
      <c r="AK43" s="30">
        <v>14727.716666666558</v>
      </c>
      <c r="AL43" s="30">
        <f>SUM(W43:AK43)</f>
        <v>37180.416666667676</v>
      </c>
      <c r="AM43" s="30">
        <f>F43+K43+V43+AL43</f>
        <v>49526.200000000186</v>
      </c>
      <c r="AP43" s="28">
        <f>F43</f>
        <v>11787.533333332976</v>
      </c>
      <c r="AQ43" s="28">
        <f>K43</f>
        <v>379.03333333297633</v>
      </c>
      <c r="AR43" s="28">
        <f>V43</f>
        <v>179.21666666655801</v>
      </c>
      <c r="AS43" s="28">
        <f t="shared" si="26"/>
        <v>37180.416666667676</v>
      </c>
      <c r="AU43" s="32">
        <f>SUM(AP43:AT43)</f>
        <v>49526.200000000186</v>
      </c>
    </row>
    <row r="44" spans="1:47" x14ac:dyDescent="0.2">
      <c r="A44" s="10" t="s">
        <v>5</v>
      </c>
      <c r="B44" s="6"/>
      <c r="C44" s="7"/>
      <c r="D44" s="30">
        <v>5061.2666666663717</v>
      </c>
      <c r="E44" s="30">
        <v>0</v>
      </c>
      <c r="F44" s="30">
        <f t="shared" si="31"/>
        <v>5061.2666666663717</v>
      </c>
      <c r="G44" s="30">
        <v>0</v>
      </c>
      <c r="H44" s="30">
        <v>0</v>
      </c>
      <c r="I44" s="30">
        <v>0</v>
      </c>
      <c r="J44" s="30">
        <v>0</v>
      </c>
      <c r="K44" s="30">
        <f t="shared" si="32"/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f t="shared" si="33"/>
        <v>0</v>
      </c>
      <c r="W44" s="30">
        <v>0</v>
      </c>
      <c r="X44" s="30">
        <v>75.133333333302289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18.199999999953434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f>SUM(W44:AK44)</f>
        <v>93.333333333255723</v>
      </c>
      <c r="AM44" s="30">
        <f>F44+K44+V44+AL44</f>
        <v>5154.5999999996275</v>
      </c>
      <c r="AP44" s="28">
        <f>F44</f>
        <v>5061.2666666663717</v>
      </c>
      <c r="AQ44" s="28">
        <f>K44</f>
        <v>0</v>
      </c>
      <c r="AR44" s="28">
        <f>V44</f>
        <v>0</v>
      </c>
      <c r="AS44" s="28">
        <f t="shared" si="26"/>
        <v>93.333333333255723</v>
      </c>
      <c r="AU44" s="32">
        <f>SUM(AP44:AT44)</f>
        <v>5154.5999999996275</v>
      </c>
    </row>
    <row r="45" spans="1:47" x14ac:dyDescent="0.2">
      <c r="A45" s="10"/>
      <c r="B45" s="6"/>
      <c r="C45" s="7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</row>
    <row r="46" spans="1:47" x14ac:dyDescent="0.2">
      <c r="A46" s="10" t="s">
        <v>12</v>
      </c>
      <c r="B46" s="6"/>
      <c r="C46" s="7"/>
      <c r="D46" s="30">
        <v>46851.03333333414</v>
      </c>
      <c r="E46" s="30">
        <v>18460.133333335398</v>
      </c>
      <c r="F46" s="30">
        <f>F47+F48</f>
        <v>65311.166666669538</v>
      </c>
      <c r="G46" s="30">
        <v>637.60000000009313</v>
      </c>
      <c r="H46" s="30">
        <v>23832.89999999525</v>
      </c>
      <c r="I46" s="30">
        <v>33952.799999998417</v>
      </c>
      <c r="J46" s="30">
        <v>6899.9833333331626</v>
      </c>
      <c r="K46" s="30">
        <f>K47+K48</f>
        <v>65323.283333326923</v>
      </c>
      <c r="L46" s="30">
        <v>1440.7833333332092</v>
      </c>
      <c r="M46" s="30">
        <v>171.08333333325572</v>
      </c>
      <c r="N46" s="30">
        <v>24.966666666558012</v>
      </c>
      <c r="O46" s="30">
        <v>1611.1499999994412</v>
      </c>
      <c r="P46" s="30">
        <v>5300.0999999979977</v>
      </c>
      <c r="Q46" s="30">
        <v>40.5</v>
      </c>
      <c r="R46" s="30">
        <v>381.5</v>
      </c>
      <c r="S46" s="30">
        <v>97.683333333348855</v>
      </c>
      <c r="T46" s="30">
        <v>2377.8333333334886</v>
      </c>
      <c r="U46" s="30">
        <v>163.29999999981374</v>
      </c>
      <c r="V46" s="30">
        <f>V47+V48</f>
        <v>11608.899999997113</v>
      </c>
      <c r="W46" s="30">
        <v>2142.4333333333489</v>
      </c>
      <c r="X46" s="30">
        <v>3205.1666666667443</v>
      </c>
      <c r="Y46" s="30">
        <v>846.63333333330229</v>
      </c>
      <c r="Z46" s="30">
        <v>304.71666666655801</v>
      </c>
      <c r="AA46" s="30">
        <v>16894.466666666791</v>
      </c>
      <c r="AB46" s="30">
        <v>62525.583333332557</v>
      </c>
      <c r="AC46" s="30">
        <v>1371.1499999999069</v>
      </c>
      <c r="AD46" s="30">
        <v>1308</v>
      </c>
      <c r="AE46" s="30">
        <v>42699.366666666698</v>
      </c>
      <c r="AF46" s="30">
        <v>6368.5666666675825</v>
      </c>
      <c r="AG46" s="30">
        <v>1102</v>
      </c>
      <c r="AH46" s="30">
        <v>267.56666666641831</v>
      </c>
      <c r="AI46" s="30">
        <v>20851.533333333442</v>
      </c>
      <c r="AJ46" s="30">
        <v>1562.8333333334886</v>
      </c>
      <c r="AK46" s="30">
        <v>8755.25</v>
      </c>
      <c r="AL46" s="30">
        <f>AL47+AL48</f>
        <v>170205.26666666684</v>
      </c>
      <c r="AM46" s="30">
        <f>+AM47+AM48</f>
        <v>312448.61666666041</v>
      </c>
      <c r="AP46" s="28">
        <f>F46</f>
        <v>65311.166666669538</v>
      </c>
      <c r="AQ46" s="28">
        <f>K46</f>
        <v>65323.283333326923</v>
      </c>
      <c r="AR46" s="28">
        <f>V46</f>
        <v>11608.899999997113</v>
      </c>
      <c r="AS46" s="28">
        <f t="shared" si="26"/>
        <v>170205.26666666684</v>
      </c>
      <c r="AU46" s="32">
        <f t="shared" ref="AU46" si="34">+AU47+AU48</f>
        <v>312448.61666666041</v>
      </c>
    </row>
    <row r="47" spans="1:47" x14ac:dyDescent="0.2">
      <c r="A47" s="10" t="s">
        <v>4</v>
      </c>
      <c r="B47" s="6"/>
      <c r="C47" s="7"/>
      <c r="D47" s="30">
        <v>25847.200000000419</v>
      </c>
      <c r="E47" s="30">
        <v>18460.133333335398</v>
      </c>
      <c r="F47" s="30">
        <f t="shared" ref="F47:F48" si="35">SUM(D47:E47)</f>
        <v>44307.333333335817</v>
      </c>
      <c r="G47" s="30">
        <v>637.60000000009313</v>
      </c>
      <c r="H47" s="30">
        <v>23832.89999999525</v>
      </c>
      <c r="I47" s="30">
        <v>33952.799999998417</v>
      </c>
      <c r="J47" s="30">
        <v>6753.4833333331626</v>
      </c>
      <c r="K47" s="30">
        <f t="shared" ref="K47:K48" si="36">SUM(G47:J47)</f>
        <v>65176.783333326923</v>
      </c>
      <c r="L47" s="30">
        <v>1440.7833333332092</v>
      </c>
      <c r="M47" s="30">
        <v>171.08333333325572</v>
      </c>
      <c r="N47" s="30">
        <v>24.966666666558012</v>
      </c>
      <c r="O47" s="30">
        <v>1611.1499999994412</v>
      </c>
      <c r="P47" s="30">
        <v>5300.0999999979977</v>
      </c>
      <c r="Q47" s="30">
        <v>0</v>
      </c>
      <c r="R47" s="30">
        <v>381.5</v>
      </c>
      <c r="S47" s="30">
        <v>97.683333333348855</v>
      </c>
      <c r="T47" s="30">
        <v>2377.8333333334886</v>
      </c>
      <c r="U47" s="30">
        <v>163.29999999981374</v>
      </c>
      <c r="V47" s="30">
        <f t="shared" ref="V47:V48" si="37">SUM(L47:U47)</f>
        <v>11568.399999997113</v>
      </c>
      <c r="W47" s="30">
        <v>2142.4333333333489</v>
      </c>
      <c r="X47" s="30">
        <v>2609.1333333335351</v>
      </c>
      <c r="Y47" s="30">
        <v>823.05000000004657</v>
      </c>
      <c r="Z47" s="30">
        <v>0</v>
      </c>
      <c r="AA47" s="30">
        <v>16894.466666666791</v>
      </c>
      <c r="AB47" s="30">
        <v>60599.916666665813</v>
      </c>
      <c r="AC47" s="30">
        <v>109.25</v>
      </c>
      <c r="AD47" s="30">
        <v>1308</v>
      </c>
      <c r="AE47" s="30">
        <v>42699.366666666698</v>
      </c>
      <c r="AF47" s="30">
        <v>4588.3833333335351</v>
      </c>
      <c r="AG47" s="30">
        <v>1102</v>
      </c>
      <c r="AH47" s="30">
        <v>0</v>
      </c>
      <c r="AI47" s="30">
        <v>20723.5</v>
      </c>
      <c r="AJ47" s="30">
        <v>1562.8333333334886</v>
      </c>
      <c r="AK47" s="30">
        <v>7675.216666666558</v>
      </c>
      <c r="AL47" s="30">
        <f>SUM(W47:AK47)</f>
        <v>162837.54999999981</v>
      </c>
      <c r="AM47" s="30">
        <f>F47+K47+V47+AL47</f>
        <v>283890.06666665967</v>
      </c>
      <c r="AP47" s="28">
        <f>F47</f>
        <v>44307.333333335817</v>
      </c>
      <c r="AQ47" s="28">
        <f>K47</f>
        <v>65176.783333326923</v>
      </c>
      <c r="AR47" s="28">
        <f>V47</f>
        <v>11568.399999997113</v>
      </c>
      <c r="AS47" s="28">
        <f t="shared" si="26"/>
        <v>162837.54999999981</v>
      </c>
      <c r="AU47" s="32">
        <f>SUM(AP47:AT47)</f>
        <v>283890.06666665967</v>
      </c>
    </row>
    <row r="48" spans="1:47" x14ac:dyDescent="0.2">
      <c r="A48" s="10" t="s">
        <v>5</v>
      </c>
      <c r="B48" s="6"/>
      <c r="C48" s="7"/>
      <c r="D48" s="30">
        <v>21003.833333333721</v>
      </c>
      <c r="E48" s="30">
        <v>0</v>
      </c>
      <c r="F48" s="30">
        <f t="shared" si="35"/>
        <v>21003.833333333721</v>
      </c>
      <c r="G48" s="30">
        <v>0</v>
      </c>
      <c r="H48" s="30">
        <v>0</v>
      </c>
      <c r="I48" s="30">
        <v>0</v>
      </c>
      <c r="J48" s="30">
        <v>146.5</v>
      </c>
      <c r="K48" s="30">
        <f t="shared" si="36"/>
        <v>146.5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40.5</v>
      </c>
      <c r="R48" s="30">
        <v>0</v>
      </c>
      <c r="S48" s="30">
        <v>0</v>
      </c>
      <c r="T48" s="30">
        <v>0</v>
      </c>
      <c r="U48" s="30">
        <v>0</v>
      </c>
      <c r="V48" s="30">
        <f t="shared" si="37"/>
        <v>40.5</v>
      </c>
      <c r="W48" s="30">
        <v>0</v>
      </c>
      <c r="X48" s="30">
        <v>596.03333333320916</v>
      </c>
      <c r="Y48" s="30">
        <v>23.583333333255723</v>
      </c>
      <c r="Z48" s="30">
        <v>304.71666666655801</v>
      </c>
      <c r="AA48" s="30">
        <v>0</v>
      </c>
      <c r="AB48" s="30">
        <v>1925.6666666667443</v>
      </c>
      <c r="AC48" s="30">
        <v>1261.8999999999069</v>
      </c>
      <c r="AD48" s="30">
        <v>0</v>
      </c>
      <c r="AE48" s="30">
        <v>0</v>
      </c>
      <c r="AF48" s="30">
        <v>1780.1833333340473</v>
      </c>
      <c r="AG48" s="30">
        <v>0</v>
      </c>
      <c r="AH48" s="30">
        <v>267.56666666641831</v>
      </c>
      <c r="AI48" s="30">
        <v>128.03333333344199</v>
      </c>
      <c r="AJ48" s="30">
        <v>0</v>
      </c>
      <c r="AK48" s="30">
        <v>1080.033333333442</v>
      </c>
      <c r="AL48" s="30">
        <f>SUM(W48:AK48)</f>
        <v>7367.7166666670237</v>
      </c>
      <c r="AM48" s="30">
        <f>F48+K48+V48+AL48</f>
        <v>28558.550000000745</v>
      </c>
      <c r="AP48" s="28">
        <f>F48</f>
        <v>21003.833333333721</v>
      </c>
      <c r="AQ48" s="28">
        <f>K48</f>
        <v>146.5</v>
      </c>
      <c r="AR48" s="28">
        <f>V48</f>
        <v>40.5</v>
      </c>
      <c r="AS48" s="28">
        <f t="shared" si="26"/>
        <v>7367.7166666670237</v>
      </c>
      <c r="AU48" s="32">
        <f>SUM(AP48:AT48)</f>
        <v>28558.550000000745</v>
      </c>
    </row>
    <row r="49" spans="1:47" x14ac:dyDescent="0.2">
      <c r="A49" s="8"/>
      <c r="B49" s="9"/>
      <c r="C49" s="7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</row>
    <row r="50" spans="1:47" x14ac:dyDescent="0.2">
      <c r="A50" s="10" t="s">
        <v>13</v>
      </c>
      <c r="B50" s="6"/>
      <c r="C50" s="7"/>
      <c r="D50" s="30">
        <v>36546.302833334135</v>
      </c>
      <c r="E50" s="30">
        <v>14302.940666668732</v>
      </c>
      <c r="F50" s="30">
        <f>F51+F52</f>
        <v>50849.243500002871</v>
      </c>
      <c r="G50" s="30">
        <v>500.57633333342648</v>
      </c>
      <c r="H50" s="30">
        <v>3318.2081833285756</v>
      </c>
      <c r="I50" s="30">
        <v>961.60299999842391</v>
      </c>
      <c r="J50" s="30">
        <v>6899.9833333331626</v>
      </c>
      <c r="K50" s="30">
        <f>K51+K52</f>
        <v>11680.370849993589</v>
      </c>
      <c r="L50" s="30">
        <v>472.39933333320909</v>
      </c>
      <c r="M50" s="30">
        <v>43.041333333255849</v>
      </c>
      <c r="N50" s="30">
        <v>24.966666666558012</v>
      </c>
      <c r="O50" s="30">
        <v>484.98716666610721</v>
      </c>
      <c r="P50" s="30">
        <v>4608.0084999979972</v>
      </c>
      <c r="Q50" s="30">
        <v>40.5</v>
      </c>
      <c r="R50" s="30">
        <v>381.5</v>
      </c>
      <c r="S50" s="30">
        <v>97.683333333348855</v>
      </c>
      <c r="T50" s="30">
        <v>2377.8333333334886</v>
      </c>
      <c r="U50" s="30">
        <v>163.29999999981374</v>
      </c>
      <c r="V50" s="30">
        <f>V51+V52</f>
        <v>8694.2196666637792</v>
      </c>
      <c r="W50" s="30">
        <v>2142.4333333333489</v>
      </c>
      <c r="X50" s="30">
        <v>3205.1666666667443</v>
      </c>
      <c r="Y50" s="30">
        <v>846.63333333330229</v>
      </c>
      <c r="Z50" s="30">
        <v>304.71666666655801</v>
      </c>
      <c r="AA50" s="30">
        <v>16894.466666666791</v>
      </c>
      <c r="AB50" s="30">
        <v>62525.583333332557</v>
      </c>
      <c r="AC50" s="30">
        <v>1371.1499999999069</v>
      </c>
      <c r="AD50" s="30">
        <v>1308</v>
      </c>
      <c r="AE50" s="30">
        <v>42699.366666666698</v>
      </c>
      <c r="AF50" s="30">
        <v>6368.5666666675825</v>
      </c>
      <c r="AG50" s="30">
        <v>1102</v>
      </c>
      <c r="AH50" s="30">
        <v>267.56666666641831</v>
      </c>
      <c r="AI50" s="30">
        <v>20851.533333333442</v>
      </c>
      <c r="AJ50" s="30">
        <v>1562.8333333334886</v>
      </c>
      <c r="AK50" s="30">
        <v>8755.25</v>
      </c>
      <c r="AL50" s="30">
        <f>AL51+AL52</f>
        <v>170205.26666666684</v>
      </c>
      <c r="AM50" s="30">
        <f>+AM51+AM52</f>
        <v>241429.10068332707</v>
      </c>
      <c r="AP50" s="28">
        <f>F50</f>
        <v>50849.243500002871</v>
      </c>
      <c r="AQ50" s="28">
        <f>K50</f>
        <v>11680.370849993589</v>
      </c>
      <c r="AR50" s="28">
        <f>V50</f>
        <v>8694.2196666637792</v>
      </c>
      <c r="AS50" s="28">
        <f t="shared" si="26"/>
        <v>170205.26666666684</v>
      </c>
      <c r="AU50" s="32">
        <f>+AU51+AU52</f>
        <v>241429.10068332707</v>
      </c>
    </row>
    <row r="51" spans="1:47" x14ac:dyDescent="0.2">
      <c r="A51" s="10" t="s">
        <v>4</v>
      </c>
      <c r="B51" s="6"/>
      <c r="C51" s="7"/>
      <c r="D51" s="30">
        <v>19594.455166667085</v>
      </c>
      <c r="E51" s="30">
        <v>14302.940666668732</v>
      </c>
      <c r="F51" s="30">
        <f t="shared" ref="F51:F52" si="38">SUM(D51:E51)</f>
        <v>33897.395833335817</v>
      </c>
      <c r="G51" s="30">
        <v>500.57633333342648</v>
      </c>
      <c r="H51" s="30">
        <v>3318.2081833285756</v>
      </c>
      <c r="I51" s="30">
        <v>961.60299999842391</v>
      </c>
      <c r="J51" s="30">
        <v>6753.4833333331626</v>
      </c>
      <c r="K51" s="30">
        <f t="shared" ref="K51:K52" si="39">SUM(G51:J51)</f>
        <v>11533.870849993589</v>
      </c>
      <c r="L51" s="30">
        <v>472.39933333320909</v>
      </c>
      <c r="M51" s="30">
        <v>43.041333333255849</v>
      </c>
      <c r="N51" s="30">
        <v>24.966666666558012</v>
      </c>
      <c r="O51" s="30">
        <v>484.98716666610721</v>
      </c>
      <c r="P51" s="30">
        <v>4608.0084999979972</v>
      </c>
      <c r="Q51" s="30">
        <v>0</v>
      </c>
      <c r="R51" s="30">
        <v>381.5</v>
      </c>
      <c r="S51" s="30">
        <v>97.683333333348855</v>
      </c>
      <c r="T51" s="30">
        <v>2377.8333333334886</v>
      </c>
      <c r="U51" s="30">
        <v>163.29999999981374</v>
      </c>
      <c r="V51" s="30">
        <f t="shared" ref="V51:V52" si="40">SUM(L51:U51)</f>
        <v>8653.7196666637792</v>
      </c>
      <c r="W51" s="30">
        <v>2142.4333333333489</v>
      </c>
      <c r="X51" s="30">
        <v>2609.1333333335351</v>
      </c>
      <c r="Y51" s="30">
        <v>823.05000000004657</v>
      </c>
      <c r="Z51" s="30">
        <v>0</v>
      </c>
      <c r="AA51" s="30">
        <v>16894.466666666791</v>
      </c>
      <c r="AB51" s="30">
        <v>60599.916666665813</v>
      </c>
      <c r="AC51" s="30">
        <v>109.25</v>
      </c>
      <c r="AD51" s="30">
        <v>1308</v>
      </c>
      <c r="AE51" s="30">
        <v>42699.366666666698</v>
      </c>
      <c r="AF51" s="30">
        <v>4588.3833333335351</v>
      </c>
      <c r="AG51" s="30">
        <v>1102</v>
      </c>
      <c r="AH51" s="30">
        <v>0</v>
      </c>
      <c r="AI51" s="30">
        <v>20723.5</v>
      </c>
      <c r="AJ51" s="30">
        <v>1562.8333333334886</v>
      </c>
      <c r="AK51" s="30">
        <v>7675.216666666558</v>
      </c>
      <c r="AL51" s="30">
        <f>SUM(W51:AK51)</f>
        <v>162837.54999999981</v>
      </c>
      <c r="AM51" s="30">
        <f>F51+K51+V51+AL51</f>
        <v>216922.536349993</v>
      </c>
      <c r="AP51" s="28">
        <f>F51</f>
        <v>33897.395833335817</v>
      </c>
      <c r="AQ51" s="28">
        <f>K51</f>
        <v>11533.870849993589</v>
      </c>
      <c r="AR51" s="28">
        <f>V51</f>
        <v>8653.7196666637792</v>
      </c>
      <c r="AS51" s="28">
        <f t="shared" si="26"/>
        <v>162837.54999999981</v>
      </c>
      <c r="AU51" s="32">
        <f>SUM(AP51:AT51)</f>
        <v>216922.536349993</v>
      </c>
    </row>
    <row r="52" spans="1:47" x14ac:dyDescent="0.2">
      <c r="A52" s="10" t="s">
        <v>5</v>
      </c>
      <c r="B52" s="6"/>
      <c r="C52" s="7"/>
      <c r="D52" s="30">
        <v>16951.847666667054</v>
      </c>
      <c r="E52" s="30">
        <v>0</v>
      </c>
      <c r="F52" s="30">
        <f t="shared" si="38"/>
        <v>16951.847666667054</v>
      </c>
      <c r="G52" s="30">
        <v>0</v>
      </c>
      <c r="H52" s="30">
        <v>0</v>
      </c>
      <c r="I52" s="30">
        <v>0</v>
      </c>
      <c r="J52" s="30">
        <v>146.5</v>
      </c>
      <c r="K52" s="30">
        <f t="shared" si="39"/>
        <v>146.5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40.5</v>
      </c>
      <c r="R52" s="30">
        <v>0</v>
      </c>
      <c r="S52" s="30">
        <v>0</v>
      </c>
      <c r="T52" s="30">
        <v>0</v>
      </c>
      <c r="U52" s="30">
        <v>0</v>
      </c>
      <c r="V52" s="30">
        <f t="shared" si="40"/>
        <v>40.5</v>
      </c>
      <c r="W52" s="30">
        <v>0</v>
      </c>
      <c r="X52" s="30">
        <v>596.03333333320916</v>
      </c>
      <c r="Y52" s="30">
        <v>23.583333333255723</v>
      </c>
      <c r="Z52" s="30">
        <v>304.71666666655801</v>
      </c>
      <c r="AA52" s="30">
        <v>0</v>
      </c>
      <c r="AB52" s="30">
        <v>1925.6666666667443</v>
      </c>
      <c r="AC52" s="30">
        <v>1261.8999999999069</v>
      </c>
      <c r="AD52" s="30">
        <v>0</v>
      </c>
      <c r="AE52" s="30">
        <v>0</v>
      </c>
      <c r="AF52" s="30">
        <v>1780.1833333340473</v>
      </c>
      <c r="AG52" s="30">
        <v>0</v>
      </c>
      <c r="AH52" s="30">
        <v>267.56666666641831</v>
      </c>
      <c r="AI52" s="30">
        <v>128.03333333344199</v>
      </c>
      <c r="AJ52" s="30">
        <v>0</v>
      </c>
      <c r="AK52" s="30">
        <v>1080.033333333442</v>
      </c>
      <c r="AL52" s="30">
        <f>SUM(W52:AK52)</f>
        <v>7367.7166666670237</v>
      </c>
      <c r="AM52" s="30">
        <f>F52+K52+V52+AL52</f>
        <v>24506.564333334078</v>
      </c>
      <c r="AP52" s="28">
        <f>F52</f>
        <v>16951.847666667054</v>
      </c>
      <c r="AQ52" s="28">
        <f>K52</f>
        <v>146.5</v>
      </c>
      <c r="AR52" s="28">
        <f>V52</f>
        <v>40.5</v>
      </c>
      <c r="AS52" s="28">
        <f t="shared" si="26"/>
        <v>7367.7166666670237</v>
      </c>
      <c r="AU52" s="32">
        <f>SUM(AP52:AT52)</f>
        <v>24506.564333334078</v>
      </c>
    </row>
    <row r="53" spans="1:47" x14ac:dyDescent="0.2">
      <c r="A53" s="8"/>
      <c r="B53" s="9"/>
      <c r="C53" s="7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</row>
    <row r="54" spans="1:47" x14ac:dyDescent="0.2">
      <c r="A54" s="10" t="s">
        <v>14</v>
      </c>
      <c r="B54" s="6"/>
      <c r="C54" s="7"/>
      <c r="D54" s="30">
        <v>63297.750000000698</v>
      </c>
      <c r="E54" s="30">
        <v>18862.216666668188</v>
      </c>
      <c r="F54" s="30">
        <f>F55+F56</f>
        <v>82159.966666668886</v>
      </c>
      <c r="G54" s="30">
        <v>637.60000000009313</v>
      </c>
      <c r="H54" s="30">
        <v>23832.89999999525</v>
      </c>
      <c r="I54" s="30">
        <v>33952.799999998417</v>
      </c>
      <c r="J54" s="30">
        <v>7279.0166666661389</v>
      </c>
      <c r="K54" s="30">
        <f>K55+K56</f>
        <v>65702.316666659899</v>
      </c>
      <c r="L54" s="30">
        <v>1461.0999999996275</v>
      </c>
      <c r="M54" s="30">
        <v>174.5</v>
      </c>
      <c r="N54" s="30">
        <v>24.966666666558012</v>
      </c>
      <c r="O54" s="30">
        <v>1749.6333333328366</v>
      </c>
      <c r="P54" s="30">
        <v>5300.0999999979977</v>
      </c>
      <c r="Q54" s="30">
        <v>40.5</v>
      </c>
      <c r="R54" s="30">
        <v>398.5</v>
      </c>
      <c r="S54" s="30">
        <v>97.683333333348855</v>
      </c>
      <c r="T54" s="30">
        <v>2377.8333333334886</v>
      </c>
      <c r="U54" s="30">
        <v>163.29999999981374</v>
      </c>
      <c r="V54" s="30">
        <f>V55+V56</f>
        <v>11788.116666663671</v>
      </c>
      <c r="W54" s="30">
        <v>2142.4333333333489</v>
      </c>
      <c r="X54" s="30">
        <v>4191.1333333333023</v>
      </c>
      <c r="Y54" s="30">
        <v>917.43333333358169</v>
      </c>
      <c r="Z54" s="30">
        <v>304.71666666655801</v>
      </c>
      <c r="AA54" s="30">
        <v>28590.649999999907</v>
      </c>
      <c r="AB54" s="30">
        <v>69846.883333333535</v>
      </c>
      <c r="AC54" s="30">
        <v>1400.3666666664649</v>
      </c>
      <c r="AD54" s="30">
        <v>1308</v>
      </c>
      <c r="AE54" s="30">
        <v>44039.116666666698</v>
      </c>
      <c r="AF54" s="30">
        <v>7471.3833333344664</v>
      </c>
      <c r="AG54" s="30">
        <v>1102</v>
      </c>
      <c r="AH54" s="30">
        <v>267.56666666641831</v>
      </c>
      <c r="AI54" s="30">
        <v>20851.533333333442</v>
      </c>
      <c r="AJ54" s="30">
        <v>1562.8333333334886</v>
      </c>
      <c r="AK54" s="30">
        <v>23482.966666666558</v>
      </c>
      <c r="AL54" s="30">
        <f>AL55+AL56</f>
        <v>207479.01666666777</v>
      </c>
      <c r="AM54" s="30">
        <f>+AM55+AM56</f>
        <v>367129.41666666023</v>
      </c>
      <c r="AP54" s="28">
        <f>F54</f>
        <v>82159.966666668886</v>
      </c>
      <c r="AQ54" s="28">
        <f>K54</f>
        <v>65702.316666659899</v>
      </c>
      <c r="AR54" s="28">
        <f>V54</f>
        <v>11788.116666663671</v>
      </c>
      <c r="AS54" s="28">
        <f t="shared" si="26"/>
        <v>207479.01666666777</v>
      </c>
      <c r="AU54" s="32">
        <f t="shared" ref="AU54" si="41">+AU55+AU56</f>
        <v>367129.41666666023</v>
      </c>
    </row>
    <row r="55" spans="1:47" x14ac:dyDescent="0.2">
      <c r="A55" s="10" t="s">
        <v>4</v>
      </c>
      <c r="B55" s="6"/>
      <c r="C55" s="7"/>
      <c r="D55" s="30">
        <v>37232.650000000605</v>
      </c>
      <c r="E55" s="30">
        <v>18862.216666668188</v>
      </c>
      <c r="F55" s="30">
        <f t="shared" ref="F55:F56" si="42">SUM(D55:E55)</f>
        <v>56094.866666668793</v>
      </c>
      <c r="G55" s="30">
        <v>637.60000000009313</v>
      </c>
      <c r="H55" s="30">
        <v>23832.89999999525</v>
      </c>
      <c r="I55" s="30">
        <v>33952.799999998417</v>
      </c>
      <c r="J55" s="30">
        <v>7132.5166666661389</v>
      </c>
      <c r="K55" s="30">
        <f t="shared" ref="K55:K56" si="43">SUM(G55:J55)</f>
        <v>65555.816666659899</v>
      </c>
      <c r="L55" s="30">
        <v>1461.0999999996275</v>
      </c>
      <c r="M55" s="30">
        <v>174.5</v>
      </c>
      <c r="N55" s="30">
        <v>24.966666666558012</v>
      </c>
      <c r="O55" s="30">
        <v>1749.6333333328366</v>
      </c>
      <c r="P55" s="30">
        <v>5300.0999999979977</v>
      </c>
      <c r="Q55" s="30">
        <v>0</v>
      </c>
      <c r="R55" s="30">
        <v>398.5</v>
      </c>
      <c r="S55" s="30">
        <v>97.683333333348855</v>
      </c>
      <c r="T55" s="30">
        <v>2377.8333333334886</v>
      </c>
      <c r="U55" s="30">
        <v>163.29999999981374</v>
      </c>
      <c r="V55" s="30">
        <f t="shared" ref="V55:V56" si="44">SUM(L55:U55)</f>
        <v>11747.616666663671</v>
      </c>
      <c r="W55" s="30">
        <v>2142.4333333333489</v>
      </c>
      <c r="X55" s="30">
        <v>3519.9666666667908</v>
      </c>
      <c r="Y55" s="30">
        <v>893.85000000032596</v>
      </c>
      <c r="Z55" s="30">
        <v>0</v>
      </c>
      <c r="AA55" s="30">
        <v>28590.649999999907</v>
      </c>
      <c r="AB55" s="30">
        <v>67921.216666666791</v>
      </c>
      <c r="AC55" s="30">
        <v>138.46666666655801</v>
      </c>
      <c r="AD55" s="30">
        <v>1308</v>
      </c>
      <c r="AE55" s="30">
        <v>44039.116666666698</v>
      </c>
      <c r="AF55" s="30">
        <v>5673.0000000004657</v>
      </c>
      <c r="AG55" s="30">
        <v>1102</v>
      </c>
      <c r="AH55" s="30">
        <v>0</v>
      </c>
      <c r="AI55" s="30">
        <v>20723.5</v>
      </c>
      <c r="AJ55" s="30">
        <v>1562.8333333334886</v>
      </c>
      <c r="AK55" s="30">
        <v>22402.933333333116</v>
      </c>
      <c r="AL55" s="30">
        <f>SUM(W55:AK55)</f>
        <v>200017.96666666749</v>
      </c>
      <c r="AM55" s="30">
        <f>F55+K55+V55+AL55</f>
        <v>333416.26666665985</v>
      </c>
      <c r="AP55" s="28">
        <f>F55</f>
        <v>56094.866666668793</v>
      </c>
      <c r="AQ55" s="28">
        <f>K55</f>
        <v>65555.816666659899</v>
      </c>
      <c r="AR55" s="28">
        <f>V55</f>
        <v>11747.616666663671</v>
      </c>
      <c r="AS55" s="28">
        <f t="shared" si="26"/>
        <v>200017.96666666749</v>
      </c>
      <c r="AU55" s="32">
        <f>SUM(AP55:AT55)</f>
        <v>333416.26666665985</v>
      </c>
    </row>
    <row r="56" spans="1:47" x14ac:dyDescent="0.2">
      <c r="A56" s="10" t="s">
        <v>5</v>
      </c>
      <c r="B56" s="6"/>
      <c r="C56" s="7"/>
      <c r="D56" s="30">
        <v>26065.100000000093</v>
      </c>
      <c r="E56" s="30">
        <v>0</v>
      </c>
      <c r="F56" s="30">
        <f t="shared" si="42"/>
        <v>26065.100000000093</v>
      </c>
      <c r="G56" s="30">
        <v>0</v>
      </c>
      <c r="H56" s="30">
        <v>0</v>
      </c>
      <c r="I56" s="30">
        <v>0</v>
      </c>
      <c r="J56" s="30">
        <v>146.5</v>
      </c>
      <c r="K56" s="30">
        <f t="shared" si="43"/>
        <v>146.5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40.5</v>
      </c>
      <c r="R56" s="30">
        <v>0</v>
      </c>
      <c r="S56" s="30">
        <v>0</v>
      </c>
      <c r="T56" s="30">
        <v>0</v>
      </c>
      <c r="U56" s="30">
        <v>0</v>
      </c>
      <c r="V56" s="30">
        <f t="shared" si="44"/>
        <v>40.5</v>
      </c>
      <c r="W56" s="30">
        <v>0</v>
      </c>
      <c r="X56" s="30">
        <v>671.16666666651145</v>
      </c>
      <c r="Y56" s="30">
        <v>23.583333333255723</v>
      </c>
      <c r="Z56" s="30">
        <v>304.71666666655801</v>
      </c>
      <c r="AA56" s="30">
        <v>0</v>
      </c>
      <c r="AB56" s="30">
        <v>1925.6666666667443</v>
      </c>
      <c r="AC56" s="30">
        <v>1261.8999999999069</v>
      </c>
      <c r="AD56" s="30">
        <v>0</v>
      </c>
      <c r="AE56" s="30">
        <v>0</v>
      </c>
      <c r="AF56" s="30">
        <v>1798.3833333340008</v>
      </c>
      <c r="AG56" s="30">
        <v>0</v>
      </c>
      <c r="AH56" s="30">
        <v>267.56666666641831</v>
      </c>
      <c r="AI56" s="30">
        <v>128.03333333344199</v>
      </c>
      <c r="AJ56" s="30">
        <v>0</v>
      </c>
      <c r="AK56" s="30">
        <v>1080.033333333442</v>
      </c>
      <c r="AL56" s="30">
        <f>SUM(W56:AK56)</f>
        <v>7461.0500000002794</v>
      </c>
      <c r="AM56" s="30">
        <f>F56+K56+V56+AL56</f>
        <v>33713.150000000373</v>
      </c>
      <c r="AP56" s="28">
        <f>F56</f>
        <v>26065.100000000093</v>
      </c>
      <c r="AQ56" s="28">
        <f>K56</f>
        <v>146.5</v>
      </c>
      <c r="AR56" s="28">
        <f>V56</f>
        <v>40.5</v>
      </c>
      <c r="AS56" s="28">
        <f t="shared" si="26"/>
        <v>7461.0500000002794</v>
      </c>
      <c r="AU56" s="32">
        <f>SUM(AP56:AT56)</f>
        <v>33713.150000000373</v>
      </c>
    </row>
    <row r="57" spans="1:47" x14ac:dyDescent="0.2">
      <c r="A57" s="12"/>
      <c r="B57" s="13"/>
      <c r="C57" s="14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</row>
    <row r="58" spans="1:47" ht="15.75" x14ac:dyDescent="0.25">
      <c r="A58" s="15" t="s">
        <v>15</v>
      </c>
      <c r="B58" s="16"/>
      <c r="C58" s="17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1:47" ht="14.25" customHeight="1" x14ac:dyDescent="0.2">
      <c r="A59" s="8"/>
      <c r="B59" s="9"/>
      <c r="C59" s="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</row>
    <row r="60" spans="1:47" ht="16.5" customHeight="1" x14ac:dyDescent="0.25">
      <c r="A60" s="5" t="s">
        <v>16</v>
      </c>
      <c r="B60" s="18"/>
      <c r="C60" s="19"/>
      <c r="D60" s="30">
        <v>4248984.8668</v>
      </c>
      <c r="E60" s="30">
        <v>2046987.8779</v>
      </c>
      <c r="F60" s="30">
        <f>+F62+F80</f>
        <v>6295972.7446999997</v>
      </c>
      <c r="G60" s="30">
        <v>4279.6130000000003</v>
      </c>
      <c r="H60" s="30">
        <v>4564.9829999999993</v>
      </c>
      <c r="I60" s="30">
        <v>927.33</v>
      </c>
      <c r="J60" s="30">
        <v>90354.114000000001</v>
      </c>
      <c r="K60" s="30">
        <f>+K62+K80</f>
        <v>100126.04000000001</v>
      </c>
      <c r="L60" s="30">
        <v>24073.82</v>
      </c>
      <c r="M60" s="30">
        <v>1007.6</v>
      </c>
      <c r="N60" s="30">
        <v>1344</v>
      </c>
      <c r="O60" s="30">
        <v>10293.240000000002</v>
      </c>
      <c r="P60" s="30">
        <v>130.9</v>
      </c>
      <c r="Q60" s="30">
        <v>1695.779</v>
      </c>
      <c r="R60" s="30">
        <v>27056.799999999999</v>
      </c>
      <c r="S60" s="30">
        <v>2560</v>
      </c>
      <c r="T60" s="30">
        <v>16234.855</v>
      </c>
      <c r="U60" s="30">
        <v>0</v>
      </c>
      <c r="V60" s="30">
        <f>+V62+V80</f>
        <v>84396.993999999992</v>
      </c>
      <c r="W60" s="30">
        <v>46339.040000000001</v>
      </c>
      <c r="X60" s="30">
        <v>67818.819999999992</v>
      </c>
      <c r="Y60" s="30">
        <v>25144.107</v>
      </c>
      <c r="Z60" s="30">
        <v>84079.475000000006</v>
      </c>
      <c r="AA60" s="30">
        <v>495162.33600000001</v>
      </c>
      <c r="AB60" s="30">
        <v>973900.98200000008</v>
      </c>
      <c r="AC60" s="30">
        <v>514853.00199999998</v>
      </c>
      <c r="AD60" s="30">
        <v>7966.8099999999995</v>
      </c>
      <c r="AE60" s="30">
        <v>0</v>
      </c>
      <c r="AF60" s="30">
        <v>288906.90100000001</v>
      </c>
      <c r="AG60" s="30">
        <v>31360</v>
      </c>
      <c r="AH60" s="30">
        <v>21714.688000000002</v>
      </c>
      <c r="AI60" s="30">
        <v>20061.516</v>
      </c>
      <c r="AJ60" s="30">
        <v>22012.131999999998</v>
      </c>
      <c r="AK60" s="30">
        <v>200409.39899999998</v>
      </c>
      <c r="AL60" s="30">
        <f>+AL62+AL80</f>
        <v>2799729.2080000001</v>
      </c>
      <c r="AM60" s="30">
        <f t="shared" ref="AM60" si="45">+AM62+AM80</f>
        <v>9280224.9867000002</v>
      </c>
      <c r="AP60" s="28">
        <f>F60</f>
        <v>6295972.7446999997</v>
      </c>
      <c r="AQ60" s="28">
        <f>K60</f>
        <v>100126.04000000001</v>
      </c>
      <c r="AR60" s="28">
        <f>V60</f>
        <v>84396.993999999992</v>
      </c>
      <c r="AS60" s="28">
        <f t="shared" si="26"/>
        <v>2799729.2080000001</v>
      </c>
      <c r="AU60" s="32">
        <f t="shared" ref="AU60" si="46">+AU62+AU80</f>
        <v>9280224.9867000002</v>
      </c>
    </row>
    <row r="61" spans="1:47" x14ac:dyDescent="0.2">
      <c r="A61" s="8"/>
      <c r="B61" s="9"/>
      <c r="C61" s="7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</row>
    <row r="62" spans="1:47" ht="15.75" x14ac:dyDescent="0.25">
      <c r="A62" s="5" t="s">
        <v>17</v>
      </c>
      <c r="B62" s="18"/>
      <c r="C62" s="19"/>
      <c r="D62" s="30">
        <v>2682720.551</v>
      </c>
      <c r="E62" s="30">
        <v>2046987.8779</v>
      </c>
      <c r="F62" s="30">
        <f>+F64+F72</f>
        <v>4729708.4288999997</v>
      </c>
      <c r="G62" s="30">
        <v>4279.6130000000003</v>
      </c>
      <c r="H62" s="30">
        <v>4564.9829999999993</v>
      </c>
      <c r="I62" s="30">
        <v>927.33</v>
      </c>
      <c r="J62" s="30">
        <v>87754.114000000001</v>
      </c>
      <c r="K62" s="30">
        <f>+K64+K72</f>
        <v>97526.040000000008</v>
      </c>
      <c r="L62" s="30">
        <v>24073.82</v>
      </c>
      <c r="M62" s="30">
        <v>1007.6</v>
      </c>
      <c r="N62" s="30">
        <v>1344</v>
      </c>
      <c r="O62" s="30">
        <v>10293.240000000002</v>
      </c>
      <c r="P62" s="30">
        <v>130.9</v>
      </c>
      <c r="Q62" s="30">
        <v>0</v>
      </c>
      <c r="R62" s="30">
        <v>27056.799999999999</v>
      </c>
      <c r="S62" s="30">
        <v>2560</v>
      </c>
      <c r="T62" s="30">
        <v>16234.855</v>
      </c>
      <c r="U62" s="30">
        <v>0</v>
      </c>
      <c r="V62" s="30">
        <f>+V64+V72</f>
        <v>82701.214999999997</v>
      </c>
      <c r="W62" s="30">
        <v>46339.040000000001</v>
      </c>
      <c r="X62" s="30">
        <v>17799.48</v>
      </c>
      <c r="Y62" s="30">
        <v>17144.602999999999</v>
      </c>
      <c r="Z62" s="30">
        <v>0</v>
      </c>
      <c r="AA62" s="30">
        <v>495162.33600000001</v>
      </c>
      <c r="AB62" s="30">
        <v>652248.98200000008</v>
      </c>
      <c r="AC62" s="30">
        <v>20943.002</v>
      </c>
      <c r="AD62" s="30">
        <v>7966.8099999999995</v>
      </c>
      <c r="AE62" s="30">
        <v>0</v>
      </c>
      <c r="AF62" s="30">
        <v>45673.756000000001</v>
      </c>
      <c r="AG62" s="30">
        <v>31360</v>
      </c>
      <c r="AH62" s="30">
        <v>0</v>
      </c>
      <c r="AI62" s="30">
        <v>4310.232</v>
      </c>
      <c r="AJ62" s="30">
        <v>22012.131999999998</v>
      </c>
      <c r="AK62" s="30">
        <v>127178.87999999999</v>
      </c>
      <c r="AL62" s="30">
        <f>+AL64+AL72</f>
        <v>1488139.253</v>
      </c>
      <c r="AM62" s="30">
        <f t="shared" ref="AM62" si="47">+AM64+AM72</f>
        <v>6398074.9369000001</v>
      </c>
      <c r="AP62" s="28">
        <f>F62</f>
        <v>4729708.4288999997</v>
      </c>
      <c r="AQ62" s="28">
        <f>K62</f>
        <v>97526.040000000008</v>
      </c>
      <c r="AR62" s="28">
        <f>V62</f>
        <v>82701.214999999997</v>
      </c>
      <c r="AS62" s="28">
        <f t="shared" si="26"/>
        <v>1488139.253</v>
      </c>
      <c r="AU62" s="32">
        <f t="shared" ref="AU62" si="48">+AU64+AU72</f>
        <v>6398074.9369000001</v>
      </c>
    </row>
    <row r="63" spans="1:47" x14ac:dyDescent="0.2">
      <c r="A63" s="8"/>
      <c r="B63" s="9"/>
      <c r="C63" s="7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</row>
    <row r="64" spans="1:47" ht="15.75" x14ac:dyDescent="0.25">
      <c r="A64" s="5" t="s">
        <v>18</v>
      </c>
      <c r="B64" s="18"/>
      <c r="C64" s="19"/>
      <c r="D64" s="30">
        <v>1281809.6270000001</v>
      </c>
      <c r="E64" s="30">
        <v>1040049.5721</v>
      </c>
      <c r="F64" s="30">
        <f>SUM(F65:F70)</f>
        <v>2321859.1991000003</v>
      </c>
      <c r="G64" s="30">
        <v>2679.6130000000003</v>
      </c>
      <c r="H64" s="30">
        <v>475.14</v>
      </c>
      <c r="I64" s="30">
        <v>731.77</v>
      </c>
      <c r="J64" s="30">
        <v>41983.143000000004</v>
      </c>
      <c r="K64" s="30">
        <f>SUM(K65:K70)</f>
        <v>45869.665999999997</v>
      </c>
      <c r="L64" s="30">
        <v>24073.82</v>
      </c>
      <c r="M64" s="30">
        <v>1007.6</v>
      </c>
      <c r="N64" s="30">
        <v>0</v>
      </c>
      <c r="O64" s="30">
        <v>10293.240000000002</v>
      </c>
      <c r="P64" s="30">
        <v>124.94</v>
      </c>
      <c r="Q64" s="30">
        <v>0</v>
      </c>
      <c r="R64" s="30">
        <v>100</v>
      </c>
      <c r="S64" s="30">
        <v>0</v>
      </c>
      <c r="T64" s="30">
        <v>10124.855</v>
      </c>
      <c r="U64" s="30">
        <v>0</v>
      </c>
      <c r="V64" s="30">
        <f>SUM(V65:V70)</f>
        <v>45724.455000000002</v>
      </c>
      <c r="W64" s="30">
        <v>38593.46</v>
      </c>
      <c r="X64" s="30">
        <v>15384.18</v>
      </c>
      <c r="Y64" s="30">
        <v>500</v>
      </c>
      <c r="Z64" s="30">
        <v>0</v>
      </c>
      <c r="AA64" s="30">
        <v>248500.01400000002</v>
      </c>
      <c r="AB64" s="30">
        <v>105272.38099999999</v>
      </c>
      <c r="AC64" s="30">
        <v>20943.002</v>
      </c>
      <c r="AD64" s="30">
        <v>2720.92</v>
      </c>
      <c r="AE64" s="30">
        <v>0</v>
      </c>
      <c r="AF64" s="30">
        <v>41482.760999999999</v>
      </c>
      <c r="AG64" s="30">
        <v>0</v>
      </c>
      <c r="AH64" s="30">
        <v>0</v>
      </c>
      <c r="AI64" s="30">
        <v>1098.277</v>
      </c>
      <c r="AJ64" s="30">
        <v>12389.638000000001</v>
      </c>
      <c r="AK64" s="30">
        <v>102068.87999999999</v>
      </c>
      <c r="AL64" s="30">
        <f>SUM(AL65:AL70)</f>
        <v>588953.51300000004</v>
      </c>
      <c r="AM64" s="30">
        <f t="shared" ref="AM64" si="49">SUM(AM65:AM70)</f>
        <v>3002406.8331000004</v>
      </c>
      <c r="AP64" s="28">
        <f>F64</f>
        <v>2321859.1991000003</v>
      </c>
      <c r="AQ64" s="28">
        <f>K64</f>
        <v>45869.665999999997</v>
      </c>
      <c r="AR64" s="28">
        <f>V64</f>
        <v>45724.455000000002</v>
      </c>
      <c r="AS64" s="28">
        <f t="shared" si="26"/>
        <v>588953.51300000004</v>
      </c>
      <c r="AU64" s="32">
        <f t="shared" ref="AU64" si="50">SUM(AU65:AU70)</f>
        <v>3002406.8331000004</v>
      </c>
    </row>
    <row r="65" spans="1:47" x14ac:dyDescent="0.2">
      <c r="A65" s="10" t="s">
        <v>19</v>
      </c>
      <c r="B65" s="6"/>
      <c r="C65" s="7"/>
      <c r="D65" s="30">
        <v>141543.42000000001</v>
      </c>
      <c r="E65" s="30">
        <v>335799.93209999998</v>
      </c>
      <c r="F65" s="30">
        <f t="shared" ref="F65:F70" si="51">SUM(D65:E65)</f>
        <v>477343.35210000002</v>
      </c>
      <c r="G65" s="30">
        <v>0</v>
      </c>
      <c r="H65" s="30">
        <v>475.14</v>
      </c>
      <c r="I65" s="30">
        <v>731.77</v>
      </c>
      <c r="J65" s="30">
        <v>41983.143000000004</v>
      </c>
      <c r="K65" s="30">
        <f t="shared" ref="K65:K70" si="52">SUM(G65:J65)</f>
        <v>43190.053</v>
      </c>
      <c r="L65" s="30">
        <v>24073.82</v>
      </c>
      <c r="M65" s="30">
        <v>427.6</v>
      </c>
      <c r="N65" s="30">
        <v>0</v>
      </c>
      <c r="O65" s="30">
        <v>6943.2400000000007</v>
      </c>
      <c r="P65" s="30">
        <v>124.94</v>
      </c>
      <c r="Q65" s="30">
        <v>0</v>
      </c>
      <c r="R65" s="30">
        <v>100</v>
      </c>
      <c r="S65" s="30">
        <v>0</v>
      </c>
      <c r="T65" s="30">
        <v>0</v>
      </c>
      <c r="U65" s="30">
        <v>0</v>
      </c>
      <c r="V65" s="30">
        <f t="shared" ref="V65:V70" si="53">SUM(L65:U65)</f>
        <v>31669.599999999999</v>
      </c>
      <c r="W65" s="30">
        <v>6232.76</v>
      </c>
      <c r="X65" s="30">
        <v>0</v>
      </c>
      <c r="Y65" s="30">
        <v>0</v>
      </c>
      <c r="Z65" s="30">
        <v>0</v>
      </c>
      <c r="AA65" s="30">
        <v>0</v>
      </c>
      <c r="AB65" s="30">
        <v>45834.130999999994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12389.638000000001</v>
      </c>
      <c r="AK65" s="30">
        <v>0</v>
      </c>
      <c r="AL65" s="30">
        <f>SUM(W65:AK65)</f>
        <v>64456.528999999995</v>
      </c>
      <c r="AM65" s="30">
        <f>F65+K65+V65+AL65</f>
        <v>616659.53410000005</v>
      </c>
      <c r="AP65" s="28">
        <f>F65</f>
        <v>477343.35210000002</v>
      </c>
      <c r="AQ65" s="28">
        <f>K65</f>
        <v>43190.053</v>
      </c>
      <c r="AR65" s="28">
        <f>V65</f>
        <v>31669.599999999999</v>
      </c>
      <c r="AS65" s="28">
        <f t="shared" si="26"/>
        <v>64456.528999999995</v>
      </c>
      <c r="AU65" s="32">
        <f>SUM(AP65:AT65)</f>
        <v>616659.53410000005</v>
      </c>
    </row>
    <row r="66" spans="1:47" x14ac:dyDescent="0.2">
      <c r="A66" s="10" t="s">
        <v>20</v>
      </c>
      <c r="B66" s="6"/>
      <c r="C66" s="7"/>
      <c r="D66" s="30">
        <v>4287.0770000000002</v>
      </c>
      <c r="E66" s="30">
        <v>0</v>
      </c>
      <c r="F66" s="30">
        <f t="shared" si="51"/>
        <v>4287.0770000000002</v>
      </c>
      <c r="G66" s="30">
        <v>2679.6130000000003</v>
      </c>
      <c r="H66" s="30">
        <v>0</v>
      </c>
      <c r="I66" s="30">
        <v>0</v>
      </c>
      <c r="J66" s="30">
        <v>0</v>
      </c>
      <c r="K66" s="30">
        <f t="shared" si="52"/>
        <v>2679.6130000000003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10124.855</v>
      </c>
      <c r="U66" s="30">
        <v>0</v>
      </c>
      <c r="V66" s="30">
        <f t="shared" si="53"/>
        <v>10124.855</v>
      </c>
      <c r="W66" s="30">
        <v>0</v>
      </c>
      <c r="X66" s="30">
        <v>1818.4070000000002</v>
      </c>
      <c r="Y66" s="30">
        <v>500</v>
      </c>
      <c r="Z66" s="30">
        <v>0</v>
      </c>
      <c r="AA66" s="30">
        <v>0</v>
      </c>
      <c r="AB66" s="30">
        <v>0</v>
      </c>
      <c r="AC66" s="30">
        <v>0</v>
      </c>
      <c r="AD66" s="30">
        <v>2720.92</v>
      </c>
      <c r="AE66" s="30">
        <v>0</v>
      </c>
      <c r="AF66" s="30">
        <v>41482.760999999999</v>
      </c>
      <c r="AG66" s="30">
        <v>0</v>
      </c>
      <c r="AH66" s="30">
        <v>0</v>
      </c>
      <c r="AI66" s="30">
        <v>1098.277</v>
      </c>
      <c r="AJ66" s="30">
        <v>0</v>
      </c>
      <c r="AK66" s="30">
        <v>0</v>
      </c>
      <c r="AL66" s="30">
        <f>SUM(W66:AK66)</f>
        <v>47620.364999999998</v>
      </c>
      <c r="AM66" s="30">
        <f>F66+K66+V66+AL66</f>
        <v>64711.909999999996</v>
      </c>
      <c r="AP66" s="28">
        <f>F66</f>
        <v>4287.0770000000002</v>
      </c>
      <c r="AQ66" s="28">
        <f>K66</f>
        <v>2679.6130000000003</v>
      </c>
      <c r="AR66" s="28">
        <f>V66</f>
        <v>10124.855</v>
      </c>
      <c r="AS66" s="28">
        <f t="shared" si="26"/>
        <v>47620.364999999998</v>
      </c>
      <c r="AU66" s="32">
        <f t="shared" ref="AU66:AU70" si="54">SUM(AP66:AT66)</f>
        <v>64711.909999999996</v>
      </c>
    </row>
    <row r="67" spans="1:47" x14ac:dyDescent="0.2">
      <c r="A67" s="10" t="s">
        <v>21</v>
      </c>
      <c r="B67" s="6"/>
      <c r="C67" s="7"/>
      <c r="D67" s="30">
        <v>4105.13</v>
      </c>
      <c r="E67" s="30">
        <v>0</v>
      </c>
      <c r="F67" s="30">
        <f t="shared" si="51"/>
        <v>4105.13</v>
      </c>
      <c r="G67" s="30">
        <v>0</v>
      </c>
      <c r="H67" s="30">
        <v>0</v>
      </c>
      <c r="I67" s="30">
        <v>0</v>
      </c>
      <c r="J67" s="30">
        <v>0</v>
      </c>
      <c r="K67" s="30">
        <f t="shared" si="52"/>
        <v>0</v>
      </c>
      <c r="L67" s="30">
        <v>0</v>
      </c>
      <c r="M67" s="30">
        <v>580</v>
      </c>
      <c r="N67" s="30">
        <v>0</v>
      </c>
      <c r="O67" s="30">
        <v>3350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f t="shared" si="53"/>
        <v>3930</v>
      </c>
      <c r="W67" s="30">
        <v>0</v>
      </c>
      <c r="X67" s="30">
        <v>13565.773000000001</v>
      </c>
      <c r="Y67" s="30">
        <v>0</v>
      </c>
      <c r="Z67" s="30">
        <v>0</v>
      </c>
      <c r="AA67" s="30">
        <v>92814.604000000021</v>
      </c>
      <c r="AB67" s="30">
        <v>59438.25</v>
      </c>
      <c r="AC67" s="30">
        <v>20943.002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102068.87999999999</v>
      </c>
      <c r="AL67" s="30">
        <f>SUM(W67:AK67)</f>
        <v>288830.50900000002</v>
      </c>
      <c r="AM67" s="30">
        <f>F67+K67+V67+AL67</f>
        <v>296865.63900000002</v>
      </c>
      <c r="AP67" s="28">
        <f>F67</f>
        <v>4105.13</v>
      </c>
      <c r="AQ67" s="28">
        <f>K67</f>
        <v>0</v>
      </c>
      <c r="AR67" s="28">
        <f>V67</f>
        <v>3930</v>
      </c>
      <c r="AS67" s="28">
        <f t="shared" si="26"/>
        <v>288830.50900000002</v>
      </c>
      <c r="AU67" s="32">
        <f t="shared" si="54"/>
        <v>296865.63900000002</v>
      </c>
    </row>
    <row r="68" spans="1:47" x14ac:dyDescent="0.2">
      <c r="A68" s="10" t="s">
        <v>22</v>
      </c>
      <c r="B68" s="6"/>
      <c r="C68" s="7"/>
      <c r="D68" s="30">
        <v>1131874</v>
      </c>
      <c r="E68" s="30">
        <v>704249.64</v>
      </c>
      <c r="F68" s="30">
        <f t="shared" si="51"/>
        <v>1836123.6400000001</v>
      </c>
      <c r="G68" s="30">
        <v>0</v>
      </c>
      <c r="H68" s="30">
        <v>0</v>
      </c>
      <c r="I68" s="30">
        <v>0</v>
      </c>
      <c r="J68" s="30">
        <v>0</v>
      </c>
      <c r="K68" s="30">
        <f t="shared" si="52"/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f t="shared" si="53"/>
        <v>0</v>
      </c>
      <c r="W68" s="30">
        <v>32360.7</v>
      </c>
      <c r="X68" s="30">
        <v>0</v>
      </c>
      <c r="Y68" s="30">
        <v>0</v>
      </c>
      <c r="Z68" s="30">
        <v>0</v>
      </c>
      <c r="AA68" s="30">
        <v>155685.41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G68" s="30">
        <v>0</v>
      </c>
      <c r="AH68" s="30">
        <v>0</v>
      </c>
      <c r="AI68" s="30">
        <v>0</v>
      </c>
      <c r="AJ68" s="30">
        <v>0</v>
      </c>
      <c r="AK68" s="30">
        <v>0</v>
      </c>
      <c r="AL68" s="30">
        <f>SUM(W68:AK68)</f>
        <v>188046.11000000002</v>
      </c>
      <c r="AM68" s="30">
        <f>F68+K68+V68+AL68</f>
        <v>2024169.7500000002</v>
      </c>
      <c r="AP68" s="28">
        <f>F68</f>
        <v>1836123.6400000001</v>
      </c>
      <c r="AQ68" s="28">
        <f>K68</f>
        <v>0</v>
      </c>
      <c r="AR68" s="28">
        <f>V68</f>
        <v>0</v>
      </c>
      <c r="AS68" s="28">
        <f t="shared" ref="AS68:AS98" si="55">AL68</f>
        <v>188046.11000000002</v>
      </c>
      <c r="AU68" s="32">
        <f t="shared" si="54"/>
        <v>2024169.7500000002</v>
      </c>
    </row>
    <row r="69" spans="1:47" x14ac:dyDescent="0.2">
      <c r="A69" s="10" t="s">
        <v>23</v>
      </c>
      <c r="B69" s="6"/>
      <c r="C69" s="7"/>
      <c r="D69" s="30">
        <v>0</v>
      </c>
      <c r="E69" s="30">
        <v>0</v>
      </c>
      <c r="F69" s="30">
        <f t="shared" si="51"/>
        <v>0</v>
      </c>
      <c r="G69" s="30">
        <v>0</v>
      </c>
      <c r="H69" s="30">
        <v>0</v>
      </c>
      <c r="I69" s="30">
        <v>0</v>
      </c>
      <c r="J69" s="30">
        <v>0</v>
      </c>
      <c r="K69" s="30">
        <f t="shared" si="52"/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f t="shared" si="53"/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30">
        <f>SUM(W69:AK69)</f>
        <v>0</v>
      </c>
      <c r="AM69" s="30">
        <f>F69+K69+V69+AL69</f>
        <v>0</v>
      </c>
      <c r="AP69" s="28">
        <f>F69</f>
        <v>0</v>
      </c>
      <c r="AQ69" s="28">
        <f>K69</f>
        <v>0</v>
      </c>
      <c r="AR69" s="28">
        <f>V69</f>
        <v>0</v>
      </c>
      <c r="AS69" s="28">
        <f t="shared" si="55"/>
        <v>0</v>
      </c>
      <c r="AU69" s="32">
        <f t="shared" si="54"/>
        <v>0</v>
      </c>
    </row>
    <row r="70" spans="1:47" x14ac:dyDescent="0.2">
      <c r="A70" s="10" t="s">
        <v>24</v>
      </c>
      <c r="B70" s="6"/>
      <c r="C70" s="7"/>
      <c r="D70" s="30">
        <v>0</v>
      </c>
      <c r="E70" s="30">
        <v>0</v>
      </c>
      <c r="F70" s="30">
        <f t="shared" si="51"/>
        <v>0</v>
      </c>
      <c r="G70" s="30">
        <v>0</v>
      </c>
      <c r="H70" s="30">
        <v>0</v>
      </c>
      <c r="I70" s="30">
        <v>0</v>
      </c>
      <c r="J70" s="30">
        <v>0</v>
      </c>
      <c r="K70" s="30">
        <f t="shared" si="52"/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f t="shared" si="53"/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G70" s="30">
        <v>0</v>
      </c>
      <c r="AH70" s="30">
        <v>0</v>
      </c>
      <c r="AI70" s="30">
        <v>0</v>
      </c>
      <c r="AJ70" s="30">
        <v>0</v>
      </c>
      <c r="AK70" s="30">
        <v>0</v>
      </c>
      <c r="AL70" s="30">
        <f>SUM(W70:AK70)</f>
        <v>0</v>
      </c>
      <c r="AM70" s="30">
        <f>F70+K70+V70+AL70</f>
        <v>0</v>
      </c>
      <c r="AP70" s="28">
        <f>F70</f>
        <v>0</v>
      </c>
      <c r="AQ70" s="28">
        <f>K70</f>
        <v>0</v>
      </c>
      <c r="AR70" s="28">
        <f>V70</f>
        <v>0</v>
      </c>
      <c r="AS70" s="28">
        <f t="shared" si="55"/>
        <v>0</v>
      </c>
      <c r="AU70" s="32">
        <f t="shared" si="54"/>
        <v>0</v>
      </c>
    </row>
    <row r="71" spans="1:47" x14ac:dyDescent="0.2">
      <c r="A71" s="8"/>
      <c r="B71" s="9"/>
      <c r="C71" s="7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</row>
    <row r="72" spans="1:47" ht="15.75" x14ac:dyDescent="0.25">
      <c r="A72" s="5" t="s">
        <v>25</v>
      </c>
      <c r="B72" s="18"/>
      <c r="C72" s="19"/>
      <c r="D72" s="30">
        <v>1400910.9239999999</v>
      </c>
      <c r="E72" s="30">
        <v>1006938.3058</v>
      </c>
      <c r="F72" s="30">
        <f>SUM(F73:F78)</f>
        <v>2407849.2297999999</v>
      </c>
      <c r="G72" s="30">
        <v>1600</v>
      </c>
      <c r="H72" s="30">
        <v>4089.8429999999989</v>
      </c>
      <c r="I72" s="30">
        <v>195.56000000000003</v>
      </c>
      <c r="J72" s="30">
        <v>45770.971000000005</v>
      </c>
      <c r="K72" s="30">
        <f>SUM(K73:K78)</f>
        <v>51656.374000000003</v>
      </c>
      <c r="L72" s="30">
        <v>0</v>
      </c>
      <c r="M72" s="30">
        <v>0</v>
      </c>
      <c r="N72" s="30">
        <v>1344</v>
      </c>
      <c r="O72" s="30">
        <v>0</v>
      </c>
      <c r="P72" s="30">
        <v>5.9599999999999991</v>
      </c>
      <c r="Q72" s="30">
        <v>0</v>
      </c>
      <c r="R72" s="30">
        <v>26956.799999999999</v>
      </c>
      <c r="S72" s="30">
        <v>2560</v>
      </c>
      <c r="T72" s="30">
        <v>6110</v>
      </c>
      <c r="U72" s="30">
        <v>0</v>
      </c>
      <c r="V72" s="30">
        <f>SUM(V73:V78)</f>
        <v>36976.759999999995</v>
      </c>
      <c r="W72" s="30">
        <v>7745.58</v>
      </c>
      <c r="X72" s="30">
        <v>2415.3000000000002</v>
      </c>
      <c r="Y72" s="30">
        <v>16644.602999999999</v>
      </c>
      <c r="Z72" s="30">
        <v>0</v>
      </c>
      <c r="AA72" s="30">
        <v>246662.32199999999</v>
      </c>
      <c r="AB72" s="30">
        <v>546976.60100000002</v>
      </c>
      <c r="AC72" s="30">
        <v>0</v>
      </c>
      <c r="AD72" s="30">
        <v>5245.8899999999994</v>
      </c>
      <c r="AE72" s="30">
        <v>0</v>
      </c>
      <c r="AF72" s="30">
        <v>4190.9949999999999</v>
      </c>
      <c r="AG72" s="30">
        <v>31360</v>
      </c>
      <c r="AH72" s="30">
        <v>0</v>
      </c>
      <c r="AI72" s="30">
        <v>3211.9549999999999</v>
      </c>
      <c r="AJ72" s="30">
        <v>9622.4939999999988</v>
      </c>
      <c r="AK72" s="30">
        <v>25110</v>
      </c>
      <c r="AL72" s="30">
        <f>SUM(AL73:AL78)</f>
        <v>899185.74</v>
      </c>
      <c r="AM72" s="30">
        <f t="shared" ref="AM72" si="56">SUM(AM73:AM78)</f>
        <v>3395668.1037999997</v>
      </c>
      <c r="AP72" s="28">
        <f>F72</f>
        <v>2407849.2297999999</v>
      </c>
      <c r="AQ72" s="28">
        <f>K72</f>
        <v>51656.374000000003</v>
      </c>
      <c r="AR72" s="28">
        <f>V72</f>
        <v>36976.759999999995</v>
      </c>
      <c r="AS72" s="28">
        <f t="shared" si="55"/>
        <v>899185.74</v>
      </c>
      <c r="AU72" s="32">
        <f t="shared" ref="AU72" si="57">SUM(AU73:AU78)</f>
        <v>3395668.1037999997</v>
      </c>
    </row>
    <row r="73" spans="1:47" x14ac:dyDescent="0.2">
      <c r="A73" s="10" t="s">
        <v>19</v>
      </c>
      <c r="B73" s="6"/>
      <c r="C73" s="7"/>
      <c r="D73" s="30">
        <v>107587.42499999997</v>
      </c>
      <c r="E73" s="30">
        <v>331964.05580000003</v>
      </c>
      <c r="F73" s="30">
        <f t="shared" ref="F73:F78" si="58">SUM(D73:E73)</f>
        <v>439551.48080000002</v>
      </c>
      <c r="G73" s="30">
        <v>0</v>
      </c>
      <c r="H73" s="30">
        <v>4089.8429999999989</v>
      </c>
      <c r="I73" s="30">
        <v>195.56000000000003</v>
      </c>
      <c r="J73" s="30">
        <v>45770.971000000005</v>
      </c>
      <c r="K73" s="30">
        <f t="shared" ref="K73:K78" si="59">SUM(G73:J73)</f>
        <v>50056.374000000003</v>
      </c>
      <c r="L73" s="30">
        <v>0</v>
      </c>
      <c r="M73" s="30">
        <v>0</v>
      </c>
      <c r="N73" s="30">
        <v>0</v>
      </c>
      <c r="O73" s="30">
        <v>0</v>
      </c>
      <c r="P73" s="30">
        <v>5.9599999999999991</v>
      </c>
      <c r="Q73" s="30">
        <v>0</v>
      </c>
      <c r="R73" s="30">
        <v>4800</v>
      </c>
      <c r="S73" s="30">
        <v>0</v>
      </c>
      <c r="T73" s="30">
        <v>0</v>
      </c>
      <c r="U73" s="30">
        <v>0</v>
      </c>
      <c r="V73" s="30">
        <f t="shared" ref="V73:V78" si="60">SUM(L73:U73)</f>
        <v>4805.96</v>
      </c>
      <c r="W73" s="30">
        <v>106.52</v>
      </c>
      <c r="X73" s="30">
        <v>2415.3000000000002</v>
      </c>
      <c r="Y73" s="30">
        <v>0</v>
      </c>
      <c r="Z73" s="30">
        <v>0</v>
      </c>
      <c r="AA73" s="30">
        <v>0</v>
      </c>
      <c r="AB73" s="30">
        <v>448255.31700000004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9622.4939999999988</v>
      </c>
      <c r="AK73" s="30">
        <v>0</v>
      </c>
      <c r="AL73" s="30">
        <f>SUM(W73:AK73)</f>
        <v>460399.63100000005</v>
      </c>
      <c r="AM73" s="30">
        <f>F73+K73+V73+AL73</f>
        <v>954813.4458000001</v>
      </c>
      <c r="AP73" s="28">
        <f>F73</f>
        <v>439551.48080000002</v>
      </c>
      <c r="AQ73" s="28">
        <f>K73</f>
        <v>50056.374000000003</v>
      </c>
      <c r="AR73" s="28">
        <f>V73</f>
        <v>4805.96</v>
      </c>
      <c r="AS73" s="28">
        <f t="shared" si="55"/>
        <v>460399.63100000005</v>
      </c>
      <c r="AU73" s="32">
        <f>SUM(AP73:AT73)</f>
        <v>954813.4458000001</v>
      </c>
    </row>
    <row r="74" spans="1:47" x14ac:dyDescent="0.2">
      <c r="A74" s="10" t="s">
        <v>20</v>
      </c>
      <c r="B74" s="6"/>
      <c r="C74" s="7"/>
      <c r="D74" s="30">
        <v>603890.60199999996</v>
      </c>
      <c r="E74" s="30">
        <v>0</v>
      </c>
      <c r="F74" s="30">
        <f t="shared" si="58"/>
        <v>603890.60199999996</v>
      </c>
      <c r="G74" s="30">
        <v>1600</v>
      </c>
      <c r="H74" s="30">
        <v>0</v>
      </c>
      <c r="I74" s="30">
        <v>0</v>
      </c>
      <c r="J74" s="30">
        <v>0</v>
      </c>
      <c r="K74" s="30">
        <f t="shared" si="59"/>
        <v>1600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6110</v>
      </c>
      <c r="U74" s="30">
        <v>0</v>
      </c>
      <c r="V74" s="30">
        <f t="shared" si="60"/>
        <v>6110</v>
      </c>
      <c r="W74" s="30">
        <v>0</v>
      </c>
      <c r="X74" s="30">
        <v>0</v>
      </c>
      <c r="Y74" s="30">
        <v>16644.602999999999</v>
      </c>
      <c r="Z74" s="30">
        <v>0</v>
      </c>
      <c r="AA74" s="30">
        <v>0</v>
      </c>
      <c r="AB74" s="30">
        <v>0</v>
      </c>
      <c r="AC74" s="30">
        <v>0</v>
      </c>
      <c r="AD74" s="30">
        <v>5245.8899999999994</v>
      </c>
      <c r="AE74" s="30">
        <v>0</v>
      </c>
      <c r="AF74" s="30">
        <v>4190.9949999999999</v>
      </c>
      <c r="AG74" s="30">
        <v>0</v>
      </c>
      <c r="AH74" s="30">
        <v>0</v>
      </c>
      <c r="AI74" s="30">
        <v>3211.9549999999999</v>
      </c>
      <c r="AJ74" s="30">
        <v>0</v>
      </c>
      <c r="AK74" s="30">
        <v>25110</v>
      </c>
      <c r="AL74" s="30">
        <f>SUM(W74:AK74)</f>
        <v>54403.442999999999</v>
      </c>
      <c r="AM74" s="30">
        <f>F74+K74+V74+AL74</f>
        <v>666004.04499999993</v>
      </c>
      <c r="AP74" s="28">
        <f>F74</f>
        <v>603890.60199999996</v>
      </c>
      <c r="AQ74" s="28">
        <f>K74</f>
        <v>1600</v>
      </c>
      <c r="AR74" s="28">
        <f>V74</f>
        <v>6110</v>
      </c>
      <c r="AS74" s="28">
        <f t="shared" si="55"/>
        <v>54403.442999999999</v>
      </c>
      <c r="AU74" s="32">
        <f t="shared" ref="AU74:AU78" si="61">SUM(AP74:AT74)</f>
        <v>666004.04499999993</v>
      </c>
    </row>
    <row r="75" spans="1:47" x14ac:dyDescent="0.2">
      <c r="A75" s="10" t="s">
        <v>21</v>
      </c>
      <c r="B75" s="6"/>
      <c r="C75" s="7"/>
      <c r="D75" s="30">
        <v>8801.8970000000008</v>
      </c>
      <c r="E75" s="30">
        <v>0</v>
      </c>
      <c r="F75" s="30">
        <f t="shared" si="58"/>
        <v>8801.8970000000008</v>
      </c>
      <c r="G75" s="30">
        <v>0</v>
      </c>
      <c r="H75" s="30">
        <v>0</v>
      </c>
      <c r="I75" s="30">
        <v>0</v>
      </c>
      <c r="J75" s="30">
        <v>0</v>
      </c>
      <c r="K75" s="30">
        <f t="shared" si="59"/>
        <v>0</v>
      </c>
      <c r="L75" s="30">
        <v>0</v>
      </c>
      <c r="M75" s="30">
        <v>0</v>
      </c>
      <c r="N75" s="30">
        <v>1344</v>
      </c>
      <c r="O75" s="30">
        <v>0</v>
      </c>
      <c r="P75" s="30">
        <v>0</v>
      </c>
      <c r="Q75" s="30">
        <v>0</v>
      </c>
      <c r="R75" s="30">
        <v>22156.799999999999</v>
      </c>
      <c r="S75" s="30">
        <v>2560</v>
      </c>
      <c r="T75" s="30">
        <v>0</v>
      </c>
      <c r="U75" s="30">
        <v>0</v>
      </c>
      <c r="V75" s="30">
        <f t="shared" si="60"/>
        <v>26060.799999999999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98721.284</v>
      </c>
      <c r="AC75" s="30">
        <v>0</v>
      </c>
      <c r="AD75" s="30">
        <v>0</v>
      </c>
      <c r="AE75" s="30">
        <v>0</v>
      </c>
      <c r="AF75" s="30">
        <v>0</v>
      </c>
      <c r="AG75" s="30">
        <v>31360</v>
      </c>
      <c r="AH75" s="30">
        <v>0</v>
      </c>
      <c r="AI75" s="30">
        <v>0</v>
      </c>
      <c r="AJ75" s="30">
        <v>0</v>
      </c>
      <c r="AK75" s="30">
        <v>0</v>
      </c>
      <c r="AL75" s="30">
        <f>SUM(W75:AK75)</f>
        <v>130081.284</v>
      </c>
      <c r="AM75" s="30">
        <f>F75+K75+V75+AL75</f>
        <v>164943.981</v>
      </c>
      <c r="AP75" s="28">
        <f>F75</f>
        <v>8801.8970000000008</v>
      </c>
      <c r="AQ75" s="28">
        <f>K75</f>
        <v>0</v>
      </c>
      <c r="AR75" s="28">
        <f>V75</f>
        <v>26060.799999999999</v>
      </c>
      <c r="AS75" s="28">
        <f t="shared" si="55"/>
        <v>130081.284</v>
      </c>
      <c r="AU75" s="32">
        <f t="shared" si="61"/>
        <v>164943.981</v>
      </c>
    </row>
    <row r="76" spans="1:47" x14ac:dyDescent="0.2">
      <c r="A76" s="10" t="s">
        <v>26</v>
      </c>
      <c r="B76" s="6"/>
      <c r="C76" s="7"/>
      <c r="D76" s="30">
        <v>680631</v>
      </c>
      <c r="E76" s="30">
        <v>674974.25</v>
      </c>
      <c r="F76" s="30">
        <f t="shared" si="58"/>
        <v>1355605.25</v>
      </c>
      <c r="G76" s="30">
        <v>0</v>
      </c>
      <c r="H76" s="30">
        <v>0</v>
      </c>
      <c r="I76" s="30">
        <v>0</v>
      </c>
      <c r="J76" s="30">
        <v>0</v>
      </c>
      <c r="K76" s="30">
        <f t="shared" si="59"/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f t="shared" si="60"/>
        <v>0</v>
      </c>
      <c r="W76" s="30">
        <v>7639.0599999999995</v>
      </c>
      <c r="X76" s="30">
        <v>0</v>
      </c>
      <c r="Y76" s="30">
        <v>0</v>
      </c>
      <c r="Z76" s="30">
        <v>0</v>
      </c>
      <c r="AA76" s="30">
        <v>246662.32199999999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f>SUM(W76:AK76)</f>
        <v>254301.38199999998</v>
      </c>
      <c r="AM76" s="30">
        <f>F76+K76+V76+AL76</f>
        <v>1609906.632</v>
      </c>
      <c r="AP76" s="28">
        <f>F76</f>
        <v>1355605.25</v>
      </c>
      <c r="AQ76" s="28">
        <f>K76</f>
        <v>0</v>
      </c>
      <c r="AR76" s="28">
        <f>V76</f>
        <v>0</v>
      </c>
      <c r="AS76" s="28">
        <f t="shared" si="55"/>
        <v>254301.38199999998</v>
      </c>
      <c r="AU76" s="32">
        <f t="shared" si="61"/>
        <v>1609906.632</v>
      </c>
    </row>
    <row r="77" spans="1:47" x14ac:dyDescent="0.2">
      <c r="A77" s="10" t="s">
        <v>23</v>
      </c>
      <c r="B77" s="6"/>
      <c r="C77" s="7"/>
      <c r="D77" s="30">
        <v>0</v>
      </c>
      <c r="E77" s="30">
        <v>0</v>
      </c>
      <c r="F77" s="30">
        <f t="shared" si="58"/>
        <v>0</v>
      </c>
      <c r="G77" s="30">
        <v>0</v>
      </c>
      <c r="H77" s="30">
        <v>0</v>
      </c>
      <c r="I77" s="30">
        <v>0</v>
      </c>
      <c r="J77" s="30">
        <v>0</v>
      </c>
      <c r="K77" s="30">
        <f t="shared" si="59"/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f t="shared" si="60"/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f>SUM(W77:AK77)</f>
        <v>0</v>
      </c>
      <c r="AM77" s="30">
        <f>F77+K77+V77+AL77</f>
        <v>0</v>
      </c>
      <c r="AP77" s="28">
        <f>F77</f>
        <v>0</v>
      </c>
      <c r="AQ77" s="28">
        <f>K77</f>
        <v>0</v>
      </c>
      <c r="AR77" s="28">
        <f>V77</f>
        <v>0</v>
      </c>
      <c r="AS77" s="28">
        <f t="shared" si="55"/>
        <v>0</v>
      </c>
      <c r="AU77" s="32">
        <f t="shared" si="61"/>
        <v>0</v>
      </c>
    </row>
    <row r="78" spans="1:47" x14ac:dyDescent="0.2">
      <c r="A78" s="10" t="s">
        <v>27</v>
      </c>
      <c r="B78" s="6"/>
      <c r="C78" s="7"/>
      <c r="D78" s="30">
        <v>0</v>
      </c>
      <c r="E78" s="30">
        <v>0</v>
      </c>
      <c r="F78" s="30">
        <f t="shared" si="58"/>
        <v>0</v>
      </c>
      <c r="G78" s="30">
        <v>0</v>
      </c>
      <c r="H78" s="30">
        <v>0</v>
      </c>
      <c r="I78" s="30">
        <v>0</v>
      </c>
      <c r="J78" s="30">
        <v>0</v>
      </c>
      <c r="K78" s="30">
        <f t="shared" si="59"/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f t="shared" si="60"/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f>SUM(W78:AK78)</f>
        <v>0</v>
      </c>
      <c r="AM78" s="30">
        <f>F78+K78+V78+AL78</f>
        <v>0</v>
      </c>
      <c r="AP78" s="28">
        <f>F78</f>
        <v>0</v>
      </c>
      <c r="AQ78" s="28">
        <f>K78</f>
        <v>0</v>
      </c>
      <c r="AR78" s="28">
        <f>V78</f>
        <v>0</v>
      </c>
      <c r="AS78" s="28">
        <f t="shared" si="55"/>
        <v>0</v>
      </c>
      <c r="AU78" s="32">
        <f t="shared" si="61"/>
        <v>0</v>
      </c>
    </row>
    <row r="79" spans="1:47" x14ac:dyDescent="0.2">
      <c r="A79" s="10"/>
      <c r="B79" s="6"/>
      <c r="C79" s="7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</row>
    <row r="80" spans="1:47" ht="15.75" x14ac:dyDescent="0.25">
      <c r="A80" s="20" t="s">
        <v>28</v>
      </c>
      <c r="B80" s="21"/>
      <c r="C80" s="22"/>
      <c r="D80" s="30">
        <v>1566264.3158</v>
      </c>
      <c r="E80" s="30">
        <v>0</v>
      </c>
      <c r="F80" s="30">
        <f>+F82+F90</f>
        <v>1566264.3158</v>
      </c>
      <c r="G80" s="30">
        <v>0</v>
      </c>
      <c r="H80" s="30">
        <v>0</v>
      </c>
      <c r="I80" s="30">
        <v>0</v>
      </c>
      <c r="J80" s="30">
        <v>2600</v>
      </c>
      <c r="K80" s="30">
        <f>+K82+K90</f>
        <v>2600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1695.779</v>
      </c>
      <c r="R80" s="30">
        <v>0</v>
      </c>
      <c r="S80" s="30">
        <v>0</v>
      </c>
      <c r="T80" s="30">
        <v>0</v>
      </c>
      <c r="U80" s="30">
        <v>0</v>
      </c>
      <c r="V80" s="30">
        <f>+V82+V90</f>
        <v>1695.779</v>
      </c>
      <c r="W80" s="30">
        <v>0</v>
      </c>
      <c r="X80" s="30">
        <v>50019.339999999989</v>
      </c>
      <c r="Y80" s="30">
        <v>7999.5039999999999</v>
      </c>
      <c r="Z80" s="30">
        <v>84079.475000000006</v>
      </c>
      <c r="AA80" s="30">
        <v>0</v>
      </c>
      <c r="AB80" s="30">
        <v>321652</v>
      </c>
      <c r="AC80" s="30">
        <v>493910</v>
      </c>
      <c r="AD80" s="30">
        <v>0</v>
      </c>
      <c r="AE80" s="30">
        <v>0</v>
      </c>
      <c r="AF80" s="30">
        <v>243233.14499999999</v>
      </c>
      <c r="AG80" s="30">
        <v>0</v>
      </c>
      <c r="AH80" s="30">
        <v>21714.688000000002</v>
      </c>
      <c r="AI80" s="30">
        <v>15751.284</v>
      </c>
      <c r="AJ80" s="30">
        <v>0</v>
      </c>
      <c r="AK80" s="30">
        <v>73230.519</v>
      </c>
      <c r="AL80" s="30">
        <f>+AL82+AL90</f>
        <v>1311589.9550000001</v>
      </c>
      <c r="AM80" s="30">
        <f t="shared" ref="AM80" si="62">+AM82+AM90</f>
        <v>2882150.0498000002</v>
      </c>
      <c r="AP80" s="28">
        <f>F80</f>
        <v>1566264.3158</v>
      </c>
      <c r="AQ80" s="28">
        <f>K80</f>
        <v>2600</v>
      </c>
      <c r="AR80" s="28">
        <f>V80</f>
        <v>1695.779</v>
      </c>
      <c r="AS80" s="28">
        <f t="shared" si="55"/>
        <v>1311589.9550000001</v>
      </c>
      <c r="AU80" s="32">
        <f t="shared" ref="AU80" si="63">+AU82+AU90</f>
        <v>2882150.0498000002</v>
      </c>
    </row>
    <row r="81" spans="1:47" x14ac:dyDescent="0.2">
      <c r="A81" s="8"/>
      <c r="B81" s="9"/>
      <c r="C81" s="7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</row>
    <row r="82" spans="1:47" ht="15.75" x14ac:dyDescent="0.25">
      <c r="A82" s="20" t="s">
        <v>29</v>
      </c>
      <c r="B82" s="21"/>
      <c r="C82" s="22"/>
      <c r="D82" s="30">
        <v>1562264.3158</v>
      </c>
      <c r="E82" s="30">
        <v>0</v>
      </c>
      <c r="F82" s="30">
        <f>SUM(F83:F88)</f>
        <v>1562264.3158</v>
      </c>
      <c r="G82" s="30">
        <v>0</v>
      </c>
      <c r="H82" s="30">
        <v>0</v>
      </c>
      <c r="I82" s="30">
        <v>0</v>
      </c>
      <c r="J82" s="30">
        <v>2600</v>
      </c>
      <c r="K82" s="30">
        <f>SUM(K83:K88)</f>
        <v>2600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1695.779</v>
      </c>
      <c r="R82" s="30">
        <v>0</v>
      </c>
      <c r="S82" s="30">
        <v>0</v>
      </c>
      <c r="T82" s="30">
        <v>0</v>
      </c>
      <c r="U82" s="30">
        <v>0</v>
      </c>
      <c r="V82" s="30">
        <f>SUM(V83:V88)</f>
        <v>1695.779</v>
      </c>
      <c r="W82" s="30">
        <v>0</v>
      </c>
      <c r="X82" s="30">
        <v>50019.339999999989</v>
      </c>
      <c r="Y82" s="30">
        <v>7999.5039999999999</v>
      </c>
      <c r="Z82" s="30">
        <v>84079.475000000006</v>
      </c>
      <c r="AA82" s="30">
        <v>0</v>
      </c>
      <c r="AB82" s="30">
        <v>321652</v>
      </c>
      <c r="AC82" s="30">
        <v>493910</v>
      </c>
      <c r="AD82" s="30">
        <v>0</v>
      </c>
      <c r="AE82" s="30">
        <v>0</v>
      </c>
      <c r="AF82" s="30">
        <v>144855.14499999999</v>
      </c>
      <c r="AG82" s="30">
        <v>0</v>
      </c>
      <c r="AH82" s="30">
        <v>21714.688000000002</v>
      </c>
      <c r="AI82" s="30">
        <v>15751.284</v>
      </c>
      <c r="AJ82" s="30">
        <v>0</v>
      </c>
      <c r="AK82" s="30">
        <v>9997.4789999999994</v>
      </c>
      <c r="AL82" s="30">
        <f>SUM(AL83:AL88)</f>
        <v>1149978.915</v>
      </c>
      <c r="AM82" s="30">
        <f t="shared" ref="AM82" si="64">SUM(AM83:AM88)</f>
        <v>2716539.0098000001</v>
      </c>
      <c r="AP82" s="28">
        <f>F82</f>
        <v>1562264.3158</v>
      </c>
      <c r="AQ82" s="28">
        <f>K82</f>
        <v>2600</v>
      </c>
      <c r="AR82" s="28">
        <f>V82</f>
        <v>1695.779</v>
      </c>
      <c r="AS82" s="28">
        <f t="shared" si="55"/>
        <v>1149978.915</v>
      </c>
      <c r="AU82" s="32">
        <f t="shared" ref="AU82" si="65">SUM(AU83:AU88)</f>
        <v>2716539.0098000001</v>
      </c>
    </row>
    <row r="83" spans="1:47" x14ac:dyDescent="0.2">
      <c r="A83" s="10" t="s">
        <v>19</v>
      </c>
      <c r="B83" s="6"/>
      <c r="C83" s="7"/>
      <c r="D83" s="30">
        <v>761230.05279999995</v>
      </c>
      <c r="E83" s="30">
        <v>0</v>
      </c>
      <c r="F83" s="30">
        <f t="shared" ref="F83:F88" si="66">SUM(D83:E83)</f>
        <v>761230.05279999995</v>
      </c>
      <c r="G83" s="30">
        <v>0</v>
      </c>
      <c r="H83" s="30">
        <v>0</v>
      </c>
      <c r="I83" s="30">
        <v>0</v>
      </c>
      <c r="J83" s="30">
        <v>2600</v>
      </c>
      <c r="K83" s="30">
        <f t="shared" ref="K83:K88" si="67">SUM(G83:J83)</f>
        <v>2600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f t="shared" ref="V83:V88" si="68">SUM(L83:U83)</f>
        <v>0</v>
      </c>
      <c r="W83" s="30">
        <v>0</v>
      </c>
      <c r="X83" s="30">
        <v>0</v>
      </c>
      <c r="Y83" s="30">
        <v>0</v>
      </c>
      <c r="Z83" s="30">
        <v>84079.475000000006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f>SUM(W83:AK83)</f>
        <v>84079.475000000006</v>
      </c>
      <c r="AM83" s="30">
        <f>F83+K83+V83+AL83</f>
        <v>847909.52779999992</v>
      </c>
      <c r="AP83" s="28">
        <f>F83</f>
        <v>761230.05279999995</v>
      </c>
      <c r="AQ83" s="28">
        <f>K83</f>
        <v>2600</v>
      </c>
      <c r="AR83" s="28">
        <f>V83</f>
        <v>0</v>
      </c>
      <c r="AS83" s="28">
        <f t="shared" si="55"/>
        <v>84079.475000000006</v>
      </c>
      <c r="AU83" s="32">
        <f>SUM(AP83:AT83)</f>
        <v>847909.52779999992</v>
      </c>
    </row>
    <row r="84" spans="1:47" x14ac:dyDescent="0.2">
      <c r="A84" s="10" t="s">
        <v>20</v>
      </c>
      <c r="B84" s="6"/>
      <c r="C84" s="7"/>
      <c r="D84" s="30">
        <v>647362.96400000004</v>
      </c>
      <c r="E84" s="30">
        <v>0</v>
      </c>
      <c r="F84" s="30">
        <f t="shared" si="66"/>
        <v>647362.96400000004</v>
      </c>
      <c r="G84" s="30">
        <v>0</v>
      </c>
      <c r="H84" s="30">
        <v>0</v>
      </c>
      <c r="I84" s="30">
        <v>0</v>
      </c>
      <c r="J84" s="30">
        <v>0</v>
      </c>
      <c r="K84" s="30">
        <f t="shared" si="67"/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1695.779</v>
      </c>
      <c r="R84" s="30">
        <v>0</v>
      </c>
      <c r="S84" s="30">
        <v>0</v>
      </c>
      <c r="T84" s="30">
        <v>0</v>
      </c>
      <c r="U84" s="30">
        <v>0</v>
      </c>
      <c r="V84" s="30">
        <f t="shared" si="68"/>
        <v>1695.779</v>
      </c>
      <c r="W84" s="30">
        <v>0</v>
      </c>
      <c r="X84" s="30">
        <v>44519.279999999992</v>
      </c>
      <c r="Y84" s="30">
        <v>7999.5039999999999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144855.14499999999</v>
      </c>
      <c r="AG84" s="30">
        <v>0</v>
      </c>
      <c r="AH84" s="30">
        <v>21714.688000000002</v>
      </c>
      <c r="AI84" s="30">
        <v>15751.284</v>
      </c>
      <c r="AJ84" s="30">
        <v>0</v>
      </c>
      <c r="AK84" s="30">
        <v>9997.4789999999994</v>
      </c>
      <c r="AL84" s="30">
        <f>SUM(W84:AK84)</f>
        <v>244837.37999999995</v>
      </c>
      <c r="AM84" s="30">
        <f>F84+K84+V84+AL84</f>
        <v>893896.12299999991</v>
      </c>
      <c r="AP84" s="28">
        <f>F84</f>
        <v>647362.96400000004</v>
      </c>
      <c r="AQ84" s="28">
        <f>K84</f>
        <v>0</v>
      </c>
      <c r="AR84" s="28">
        <f>V84</f>
        <v>1695.779</v>
      </c>
      <c r="AS84" s="28">
        <f t="shared" si="55"/>
        <v>244837.37999999995</v>
      </c>
      <c r="AU84" s="32">
        <f t="shared" ref="AU84:AU88" si="69">SUM(AP84:AT84)</f>
        <v>893896.12299999991</v>
      </c>
    </row>
    <row r="85" spans="1:47" x14ac:dyDescent="0.2">
      <c r="A85" s="23" t="s">
        <v>21</v>
      </c>
      <c r="B85" s="24"/>
      <c r="C85" s="25"/>
      <c r="D85" s="30">
        <v>153671.299</v>
      </c>
      <c r="E85" s="30">
        <v>0</v>
      </c>
      <c r="F85" s="30">
        <f t="shared" si="66"/>
        <v>153671.299</v>
      </c>
      <c r="G85" s="30">
        <v>0</v>
      </c>
      <c r="H85" s="30">
        <v>0</v>
      </c>
      <c r="I85" s="30">
        <v>0</v>
      </c>
      <c r="J85" s="30">
        <v>0</v>
      </c>
      <c r="K85" s="30">
        <f t="shared" si="67"/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f t="shared" si="68"/>
        <v>0</v>
      </c>
      <c r="W85" s="30">
        <v>0</v>
      </c>
      <c r="X85" s="30">
        <v>5500.06</v>
      </c>
      <c r="Y85" s="30">
        <v>0</v>
      </c>
      <c r="Z85" s="30">
        <v>0</v>
      </c>
      <c r="AA85" s="30">
        <v>0</v>
      </c>
      <c r="AB85" s="30">
        <v>321652</v>
      </c>
      <c r="AC85" s="30">
        <v>493910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f>SUM(W85:AK85)</f>
        <v>821062.06</v>
      </c>
      <c r="AM85" s="30">
        <f>F85+K85+V85+AL85</f>
        <v>974733.35900000005</v>
      </c>
      <c r="AP85" s="28">
        <f>F85</f>
        <v>153671.299</v>
      </c>
      <c r="AQ85" s="28">
        <f>K85</f>
        <v>0</v>
      </c>
      <c r="AR85" s="28">
        <f>V85</f>
        <v>0</v>
      </c>
      <c r="AS85" s="28">
        <f t="shared" si="55"/>
        <v>821062.06</v>
      </c>
      <c r="AU85" s="32">
        <f t="shared" si="69"/>
        <v>974733.35900000005</v>
      </c>
    </row>
    <row r="86" spans="1:47" x14ac:dyDescent="0.2">
      <c r="A86" s="10" t="s">
        <v>26</v>
      </c>
      <c r="B86" s="6"/>
      <c r="C86" s="7"/>
      <c r="D86" s="30">
        <v>0</v>
      </c>
      <c r="E86" s="30">
        <v>0</v>
      </c>
      <c r="F86" s="30">
        <f t="shared" si="66"/>
        <v>0</v>
      </c>
      <c r="G86" s="30">
        <v>0</v>
      </c>
      <c r="H86" s="30">
        <v>0</v>
      </c>
      <c r="I86" s="30">
        <v>0</v>
      </c>
      <c r="J86" s="30">
        <v>0</v>
      </c>
      <c r="K86" s="30">
        <f t="shared" si="67"/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f t="shared" si="68"/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G86" s="30">
        <v>0</v>
      </c>
      <c r="AH86" s="30">
        <v>0</v>
      </c>
      <c r="AI86" s="30">
        <v>0</v>
      </c>
      <c r="AJ86" s="30">
        <v>0</v>
      </c>
      <c r="AK86" s="30">
        <v>0</v>
      </c>
      <c r="AL86" s="30">
        <f>SUM(W86:AK86)</f>
        <v>0</v>
      </c>
      <c r="AM86" s="30">
        <f>F86+K86+V86+AL86</f>
        <v>0</v>
      </c>
      <c r="AP86" s="28">
        <f>F86</f>
        <v>0</v>
      </c>
      <c r="AQ86" s="28">
        <f>K86</f>
        <v>0</v>
      </c>
      <c r="AR86" s="28">
        <f>V86</f>
        <v>0</v>
      </c>
      <c r="AS86" s="28">
        <f t="shared" si="55"/>
        <v>0</v>
      </c>
      <c r="AU86" s="32">
        <f t="shared" si="69"/>
        <v>0</v>
      </c>
    </row>
    <row r="87" spans="1:47" x14ac:dyDescent="0.2">
      <c r="A87" s="10" t="s">
        <v>23</v>
      </c>
      <c r="B87" s="6"/>
      <c r="C87" s="7"/>
      <c r="D87" s="30">
        <v>0</v>
      </c>
      <c r="E87" s="30">
        <v>0</v>
      </c>
      <c r="F87" s="30">
        <f t="shared" si="66"/>
        <v>0</v>
      </c>
      <c r="G87" s="30">
        <v>0</v>
      </c>
      <c r="H87" s="30">
        <v>0</v>
      </c>
      <c r="I87" s="30">
        <v>0</v>
      </c>
      <c r="J87" s="30">
        <v>0</v>
      </c>
      <c r="K87" s="30">
        <f t="shared" si="67"/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f t="shared" si="68"/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f>SUM(W87:AK87)</f>
        <v>0</v>
      </c>
      <c r="AM87" s="30">
        <f>F87+K87+V87+AL87</f>
        <v>0</v>
      </c>
      <c r="AP87" s="28">
        <f>F87</f>
        <v>0</v>
      </c>
      <c r="AQ87" s="28">
        <f>K87</f>
        <v>0</v>
      </c>
      <c r="AR87" s="28">
        <f>V87</f>
        <v>0</v>
      </c>
      <c r="AS87" s="28">
        <f t="shared" si="55"/>
        <v>0</v>
      </c>
      <c r="AU87" s="32">
        <f t="shared" si="69"/>
        <v>0</v>
      </c>
    </row>
    <row r="88" spans="1:47" x14ac:dyDescent="0.2">
      <c r="A88" s="10" t="s">
        <v>24</v>
      </c>
      <c r="B88" s="6"/>
      <c r="C88" s="7"/>
      <c r="D88" s="30">
        <v>0</v>
      </c>
      <c r="E88" s="30">
        <v>0</v>
      </c>
      <c r="F88" s="30">
        <f t="shared" si="66"/>
        <v>0</v>
      </c>
      <c r="G88" s="30">
        <v>0</v>
      </c>
      <c r="H88" s="30">
        <v>0</v>
      </c>
      <c r="I88" s="30">
        <v>0</v>
      </c>
      <c r="J88" s="30">
        <v>0</v>
      </c>
      <c r="K88" s="30">
        <f t="shared" si="67"/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f t="shared" si="68"/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G88" s="30">
        <v>0</v>
      </c>
      <c r="AH88" s="30">
        <v>0</v>
      </c>
      <c r="AI88" s="30">
        <v>0</v>
      </c>
      <c r="AJ88" s="30">
        <v>0</v>
      </c>
      <c r="AK88" s="30">
        <v>0</v>
      </c>
      <c r="AL88" s="30">
        <f>SUM(W88:AK88)</f>
        <v>0</v>
      </c>
      <c r="AM88" s="30">
        <f>F88+K88+V88+AL88</f>
        <v>0</v>
      </c>
      <c r="AP88" s="28">
        <f>F88</f>
        <v>0</v>
      </c>
      <c r="AQ88" s="28">
        <f>K88</f>
        <v>0</v>
      </c>
      <c r="AR88" s="28">
        <f>V88</f>
        <v>0</v>
      </c>
      <c r="AS88" s="28">
        <f t="shared" si="55"/>
        <v>0</v>
      </c>
      <c r="AU88" s="32">
        <f t="shared" si="69"/>
        <v>0</v>
      </c>
    </row>
    <row r="89" spans="1:47" x14ac:dyDescent="0.2">
      <c r="A89" s="8"/>
      <c r="B89" s="9"/>
      <c r="C89" s="7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</row>
    <row r="90" spans="1:47" ht="15.75" x14ac:dyDescent="0.25">
      <c r="A90" s="20" t="s">
        <v>30</v>
      </c>
      <c r="B90" s="21"/>
      <c r="C90" s="22"/>
      <c r="D90" s="30">
        <v>4000</v>
      </c>
      <c r="E90" s="30">
        <v>0</v>
      </c>
      <c r="F90" s="30">
        <f>SUM(F91:F96)</f>
        <v>4000</v>
      </c>
      <c r="G90" s="30">
        <v>0</v>
      </c>
      <c r="H90" s="30">
        <v>0</v>
      </c>
      <c r="I90" s="30">
        <v>0</v>
      </c>
      <c r="J90" s="30">
        <v>0</v>
      </c>
      <c r="K90" s="30">
        <f>SUM(K91:K96)</f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f>SUM(V91:V96)</f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98378</v>
      </c>
      <c r="AG90" s="30">
        <v>0</v>
      </c>
      <c r="AH90" s="30">
        <v>0</v>
      </c>
      <c r="AI90" s="30">
        <v>0</v>
      </c>
      <c r="AJ90" s="30">
        <v>0</v>
      </c>
      <c r="AK90" s="30">
        <v>63233.04</v>
      </c>
      <c r="AL90" s="30">
        <f>SUM(AL91:AL96)</f>
        <v>161611.04</v>
      </c>
      <c r="AM90" s="30">
        <f t="shared" ref="AM90" si="70">SUM(AM91:AM96)</f>
        <v>165611.04</v>
      </c>
      <c r="AP90" s="28">
        <f>F90</f>
        <v>4000</v>
      </c>
      <c r="AQ90" s="28">
        <f>K90</f>
        <v>0</v>
      </c>
      <c r="AR90" s="28">
        <f>V90</f>
        <v>0</v>
      </c>
      <c r="AS90" s="28">
        <f t="shared" si="55"/>
        <v>161611.04</v>
      </c>
      <c r="AU90" s="32">
        <f t="shared" ref="AU90" si="71">SUM(AU91:AU96)</f>
        <v>165611.04</v>
      </c>
    </row>
    <row r="91" spans="1:47" x14ac:dyDescent="0.2">
      <c r="A91" s="10" t="s">
        <v>19</v>
      </c>
      <c r="B91" s="6"/>
      <c r="C91" s="7"/>
      <c r="D91" s="30">
        <v>4000</v>
      </c>
      <c r="E91" s="30">
        <v>0</v>
      </c>
      <c r="F91" s="30">
        <f t="shared" ref="F91:F96" si="72">SUM(D91:E91)</f>
        <v>4000</v>
      </c>
      <c r="G91" s="30">
        <v>0</v>
      </c>
      <c r="H91" s="30">
        <v>0</v>
      </c>
      <c r="I91" s="30">
        <v>0</v>
      </c>
      <c r="J91" s="30">
        <v>0</v>
      </c>
      <c r="K91" s="30">
        <f t="shared" ref="K91:K96" si="73">SUM(G91:J91)</f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f t="shared" ref="V91:V96" si="74">SUM(L91:U91)</f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G91" s="30">
        <v>0</v>
      </c>
      <c r="AH91" s="30">
        <v>0</v>
      </c>
      <c r="AI91" s="30">
        <v>0</v>
      </c>
      <c r="AJ91" s="30">
        <v>0</v>
      </c>
      <c r="AK91" s="30">
        <v>0</v>
      </c>
      <c r="AL91" s="30">
        <f>SUM(W91:AK91)</f>
        <v>0</v>
      </c>
      <c r="AM91" s="30">
        <f>F91+K91+V91+AL91</f>
        <v>4000</v>
      </c>
      <c r="AP91" s="28">
        <f>F91</f>
        <v>4000</v>
      </c>
      <c r="AQ91" s="28">
        <f>K91</f>
        <v>0</v>
      </c>
      <c r="AR91" s="28">
        <f>V91</f>
        <v>0</v>
      </c>
      <c r="AS91" s="28">
        <f t="shared" si="55"/>
        <v>0</v>
      </c>
      <c r="AU91" s="32">
        <f>SUM(AP91:AT91)</f>
        <v>4000</v>
      </c>
    </row>
    <row r="92" spans="1:47" x14ac:dyDescent="0.2">
      <c r="A92" s="10" t="s">
        <v>31</v>
      </c>
      <c r="B92" s="6"/>
      <c r="C92" s="7"/>
      <c r="D92" s="30">
        <v>0</v>
      </c>
      <c r="E92" s="30">
        <v>0</v>
      </c>
      <c r="F92" s="30">
        <f t="shared" si="72"/>
        <v>0</v>
      </c>
      <c r="G92" s="30">
        <v>0</v>
      </c>
      <c r="H92" s="30">
        <v>0</v>
      </c>
      <c r="I92" s="30">
        <v>0</v>
      </c>
      <c r="J92" s="30">
        <v>0</v>
      </c>
      <c r="K92" s="30">
        <f t="shared" si="73"/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f t="shared" si="74"/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98378</v>
      </c>
      <c r="AG92" s="30">
        <v>0</v>
      </c>
      <c r="AH92" s="30">
        <v>0</v>
      </c>
      <c r="AI92" s="30">
        <v>0</v>
      </c>
      <c r="AJ92" s="30">
        <v>0</v>
      </c>
      <c r="AK92" s="30">
        <v>35863.040000000001</v>
      </c>
      <c r="AL92" s="30">
        <f>SUM(W92:AK92)</f>
        <v>134241.04</v>
      </c>
      <c r="AM92" s="30">
        <f>F92+K92+V92+AL92</f>
        <v>134241.04</v>
      </c>
      <c r="AP92" s="28">
        <f>F92</f>
        <v>0</v>
      </c>
      <c r="AQ92" s="28">
        <f>K92</f>
        <v>0</v>
      </c>
      <c r="AR92" s="28">
        <f>V92</f>
        <v>0</v>
      </c>
      <c r="AS92" s="28">
        <f t="shared" si="55"/>
        <v>134241.04</v>
      </c>
      <c r="AU92" s="32">
        <f t="shared" ref="AU92:AU96" si="75">SUM(AP92:AT92)</f>
        <v>134241.04</v>
      </c>
    </row>
    <row r="93" spans="1:47" x14ac:dyDescent="0.2">
      <c r="A93" s="10" t="s">
        <v>21</v>
      </c>
      <c r="B93" s="6"/>
      <c r="C93" s="7"/>
      <c r="D93" s="30">
        <v>0</v>
      </c>
      <c r="E93" s="30">
        <v>0</v>
      </c>
      <c r="F93" s="30">
        <f t="shared" si="72"/>
        <v>0</v>
      </c>
      <c r="G93" s="30">
        <v>0</v>
      </c>
      <c r="H93" s="30">
        <v>0</v>
      </c>
      <c r="I93" s="30">
        <v>0</v>
      </c>
      <c r="J93" s="30">
        <v>0</v>
      </c>
      <c r="K93" s="30">
        <f t="shared" si="73"/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f t="shared" si="74"/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30">
        <v>0</v>
      </c>
      <c r="AI93" s="30">
        <v>0</v>
      </c>
      <c r="AJ93" s="30">
        <v>0</v>
      </c>
      <c r="AK93" s="30">
        <v>27370</v>
      </c>
      <c r="AL93" s="30">
        <f>SUM(W93:AK93)</f>
        <v>27370</v>
      </c>
      <c r="AM93" s="30">
        <f>F93+K93+V93+AL93</f>
        <v>27370</v>
      </c>
      <c r="AP93" s="28">
        <f>F93</f>
        <v>0</v>
      </c>
      <c r="AQ93" s="28">
        <f>K93</f>
        <v>0</v>
      </c>
      <c r="AR93" s="28">
        <f>V93</f>
        <v>0</v>
      </c>
      <c r="AS93" s="28">
        <f t="shared" si="55"/>
        <v>27370</v>
      </c>
      <c r="AU93" s="32">
        <f t="shared" si="75"/>
        <v>27370</v>
      </c>
    </row>
    <row r="94" spans="1:47" x14ac:dyDescent="0.2">
      <c r="A94" s="10" t="s">
        <v>26</v>
      </c>
      <c r="B94" s="6"/>
      <c r="C94" s="7"/>
      <c r="D94" s="30">
        <v>0</v>
      </c>
      <c r="E94" s="30">
        <v>0</v>
      </c>
      <c r="F94" s="30">
        <f t="shared" si="72"/>
        <v>0</v>
      </c>
      <c r="G94" s="30">
        <v>0</v>
      </c>
      <c r="H94" s="30">
        <v>0</v>
      </c>
      <c r="I94" s="30">
        <v>0</v>
      </c>
      <c r="J94" s="30">
        <v>0</v>
      </c>
      <c r="K94" s="30">
        <f t="shared" si="73"/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f t="shared" si="74"/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>
        <v>0</v>
      </c>
      <c r="AK94" s="30">
        <v>0</v>
      </c>
      <c r="AL94" s="30">
        <f>SUM(W94:AK94)</f>
        <v>0</v>
      </c>
      <c r="AM94" s="30">
        <f>F94+K94+V94+AL94</f>
        <v>0</v>
      </c>
      <c r="AP94" s="28">
        <f>F94</f>
        <v>0</v>
      </c>
      <c r="AQ94" s="28">
        <f>K94</f>
        <v>0</v>
      </c>
      <c r="AR94" s="28">
        <f>V94</f>
        <v>0</v>
      </c>
      <c r="AS94" s="28">
        <f t="shared" si="55"/>
        <v>0</v>
      </c>
      <c r="AU94" s="32">
        <f t="shared" si="75"/>
        <v>0</v>
      </c>
    </row>
    <row r="95" spans="1:47" x14ac:dyDescent="0.2">
      <c r="A95" s="10" t="s">
        <v>32</v>
      </c>
      <c r="B95" s="6"/>
      <c r="C95" s="7"/>
      <c r="D95" s="30">
        <v>0</v>
      </c>
      <c r="E95" s="30">
        <v>0</v>
      </c>
      <c r="F95" s="30">
        <f t="shared" si="72"/>
        <v>0</v>
      </c>
      <c r="G95" s="30">
        <v>0</v>
      </c>
      <c r="H95" s="30">
        <v>0</v>
      </c>
      <c r="I95" s="30">
        <v>0</v>
      </c>
      <c r="J95" s="30">
        <v>0</v>
      </c>
      <c r="K95" s="30">
        <f t="shared" si="73"/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f t="shared" si="74"/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f>SUM(W95:AK95)</f>
        <v>0</v>
      </c>
      <c r="AM95" s="30">
        <f>F95+K95+V95+AL95</f>
        <v>0</v>
      </c>
      <c r="AP95" s="28">
        <f>F95</f>
        <v>0</v>
      </c>
      <c r="AQ95" s="28">
        <f>K95</f>
        <v>0</v>
      </c>
      <c r="AR95" s="28">
        <f>V95</f>
        <v>0</v>
      </c>
      <c r="AS95" s="28">
        <f t="shared" si="55"/>
        <v>0</v>
      </c>
      <c r="AU95" s="32">
        <f t="shared" si="75"/>
        <v>0</v>
      </c>
    </row>
    <row r="96" spans="1:47" x14ac:dyDescent="0.2">
      <c r="A96" s="10" t="s">
        <v>24</v>
      </c>
      <c r="B96" s="6"/>
      <c r="C96" s="7"/>
      <c r="D96" s="30">
        <v>0</v>
      </c>
      <c r="E96" s="30">
        <v>0</v>
      </c>
      <c r="F96" s="30">
        <f t="shared" si="72"/>
        <v>0</v>
      </c>
      <c r="G96" s="30">
        <v>0</v>
      </c>
      <c r="H96" s="30">
        <v>0</v>
      </c>
      <c r="I96" s="30">
        <v>0</v>
      </c>
      <c r="J96" s="30">
        <v>0</v>
      </c>
      <c r="K96" s="30">
        <f t="shared" si="73"/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f t="shared" si="74"/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G96" s="30">
        <v>0</v>
      </c>
      <c r="AH96" s="30">
        <v>0</v>
      </c>
      <c r="AI96" s="30">
        <v>0</v>
      </c>
      <c r="AJ96" s="30">
        <v>0</v>
      </c>
      <c r="AK96" s="30">
        <v>0</v>
      </c>
      <c r="AL96" s="30">
        <f>SUM(W96:AK96)</f>
        <v>0</v>
      </c>
      <c r="AM96" s="30">
        <f>F96+K96+V96+AL96</f>
        <v>0</v>
      </c>
      <c r="AP96" s="28">
        <f>F96</f>
        <v>0</v>
      </c>
      <c r="AQ96" s="28">
        <f>K96</f>
        <v>0</v>
      </c>
      <c r="AR96" s="28">
        <f>V96</f>
        <v>0</v>
      </c>
      <c r="AS96" s="28">
        <f t="shared" si="55"/>
        <v>0</v>
      </c>
      <c r="AU96" s="32">
        <f t="shared" si="75"/>
        <v>0</v>
      </c>
    </row>
    <row r="97" spans="1:47" x14ac:dyDescent="0.2">
      <c r="A97" s="8"/>
      <c r="B97" s="9"/>
      <c r="C97" s="7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</row>
    <row r="98" spans="1:47" ht="15.75" x14ac:dyDescent="0.25">
      <c r="A98" s="5" t="s">
        <v>33</v>
      </c>
      <c r="B98" s="18"/>
      <c r="C98" s="19"/>
      <c r="D98" s="30">
        <v>0</v>
      </c>
      <c r="E98" s="30">
        <v>181758</v>
      </c>
      <c r="F98" s="30">
        <f>+F99+F104</f>
        <v>181758</v>
      </c>
      <c r="G98" s="30">
        <v>0</v>
      </c>
      <c r="H98" s="30">
        <v>73038</v>
      </c>
      <c r="I98" s="30">
        <v>66272</v>
      </c>
      <c r="J98" s="30">
        <v>0</v>
      </c>
      <c r="K98" s="30">
        <f>+K99+K104</f>
        <v>139310</v>
      </c>
      <c r="L98" s="30">
        <v>0</v>
      </c>
      <c r="M98" s="30">
        <v>6</v>
      </c>
      <c r="N98" s="30">
        <v>0</v>
      </c>
      <c r="O98" s="30">
        <v>0</v>
      </c>
      <c r="P98" s="30">
        <v>5338</v>
      </c>
      <c r="Q98" s="30">
        <v>0</v>
      </c>
      <c r="R98" s="30">
        <v>0</v>
      </c>
      <c r="S98" s="30">
        <v>0</v>
      </c>
      <c r="T98" s="30">
        <v>0</v>
      </c>
      <c r="U98" s="30">
        <v>914</v>
      </c>
      <c r="V98" s="30">
        <f>+V99+V104</f>
        <v>6258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0</v>
      </c>
      <c r="AK98" s="30">
        <v>0</v>
      </c>
      <c r="AL98" s="30">
        <f>+AL99+AL104</f>
        <v>0</v>
      </c>
      <c r="AM98" s="30">
        <f>+AM99+AM104</f>
        <v>327326</v>
      </c>
      <c r="AP98" s="28">
        <f>F98</f>
        <v>181758</v>
      </c>
      <c r="AQ98" s="28">
        <f>K98</f>
        <v>139310</v>
      </c>
      <c r="AR98" s="28">
        <f>V98</f>
        <v>6258</v>
      </c>
      <c r="AS98" s="28">
        <f t="shared" si="55"/>
        <v>0</v>
      </c>
      <c r="AU98" s="32">
        <f>+AU99+AU104</f>
        <v>327326</v>
      </c>
    </row>
    <row r="99" spans="1:47" ht="15.75" x14ac:dyDescent="0.25">
      <c r="A99" s="5" t="s">
        <v>34</v>
      </c>
      <c r="B99" s="18" t="s">
        <v>53</v>
      </c>
      <c r="C99" s="19"/>
      <c r="D99" s="30">
        <v>0</v>
      </c>
      <c r="E99" s="30">
        <v>101921</v>
      </c>
      <c r="F99" s="30">
        <f>SUM(F100:F102)</f>
        <v>101921</v>
      </c>
      <c r="G99" s="30">
        <v>0</v>
      </c>
      <c r="H99" s="30">
        <v>36469</v>
      </c>
      <c r="I99" s="30">
        <v>33504</v>
      </c>
      <c r="J99" s="30">
        <v>0</v>
      </c>
      <c r="K99" s="30">
        <f>SUM(K100:K102)</f>
        <v>69973</v>
      </c>
      <c r="L99" s="30">
        <v>0</v>
      </c>
      <c r="M99" s="30">
        <v>3</v>
      </c>
      <c r="N99" s="30">
        <v>0</v>
      </c>
      <c r="O99" s="30">
        <v>0</v>
      </c>
      <c r="P99" s="30">
        <v>3213</v>
      </c>
      <c r="Q99" s="30">
        <v>0</v>
      </c>
      <c r="R99" s="30">
        <v>0</v>
      </c>
      <c r="S99" s="30">
        <v>0</v>
      </c>
      <c r="T99" s="30">
        <v>0</v>
      </c>
      <c r="U99" s="30">
        <v>725</v>
      </c>
      <c r="V99" s="30">
        <f>SUM(V100:V102)</f>
        <v>3941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0">
        <v>0</v>
      </c>
      <c r="AH99" s="30">
        <v>0</v>
      </c>
      <c r="AI99" s="30">
        <v>0</v>
      </c>
      <c r="AJ99" s="30">
        <v>0</v>
      </c>
      <c r="AK99" s="30">
        <v>0</v>
      </c>
      <c r="AL99" s="30">
        <f>SUM(AL100:AL102)</f>
        <v>0</v>
      </c>
      <c r="AM99" s="30">
        <f t="shared" ref="AM99" si="76">SUM(AM100:AM102)</f>
        <v>175835</v>
      </c>
      <c r="AP99" s="28">
        <f>F99</f>
        <v>101921</v>
      </c>
      <c r="AQ99" s="28">
        <f>K99</f>
        <v>69973</v>
      </c>
      <c r="AR99" s="28">
        <f>V99</f>
        <v>3941</v>
      </c>
      <c r="AS99" s="28">
        <f>AL99</f>
        <v>0</v>
      </c>
      <c r="AU99" s="32">
        <f t="shared" ref="AU99" si="77">SUM(AU100:AU102)</f>
        <v>175835</v>
      </c>
    </row>
    <row r="100" spans="1:47" x14ac:dyDescent="0.2">
      <c r="A100" s="10" t="s">
        <v>55</v>
      </c>
      <c r="B100" s="6"/>
      <c r="C100" s="7"/>
      <c r="D100" s="30">
        <v>0</v>
      </c>
      <c r="E100" s="30">
        <v>101921</v>
      </c>
      <c r="F100" s="30">
        <f t="shared" ref="F100:F102" si="78">SUM(D100:E100)</f>
        <v>101921</v>
      </c>
      <c r="G100" s="30">
        <v>0</v>
      </c>
      <c r="H100" s="30">
        <v>36469</v>
      </c>
      <c r="I100" s="30">
        <v>33504</v>
      </c>
      <c r="J100" s="30">
        <v>0</v>
      </c>
      <c r="K100" s="30">
        <f t="shared" ref="K100:K102" si="79">SUM(G100:J100)</f>
        <v>69973</v>
      </c>
      <c r="L100" s="30">
        <v>0</v>
      </c>
      <c r="M100" s="30">
        <v>3</v>
      </c>
      <c r="N100" s="30">
        <v>0</v>
      </c>
      <c r="O100" s="30">
        <v>0</v>
      </c>
      <c r="P100" s="30">
        <v>3213</v>
      </c>
      <c r="Q100" s="30">
        <v>0</v>
      </c>
      <c r="R100" s="30">
        <v>0</v>
      </c>
      <c r="S100" s="30">
        <v>0</v>
      </c>
      <c r="T100" s="30">
        <v>0</v>
      </c>
      <c r="U100" s="30">
        <v>725</v>
      </c>
      <c r="V100" s="30">
        <f t="shared" ref="V100:V102" si="80">SUM(L100:U100)</f>
        <v>3941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f>SUM(W100:AK100)</f>
        <v>0</v>
      </c>
      <c r="AM100" s="30">
        <f>F100+K100+V100+AL100</f>
        <v>175835</v>
      </c>
      <c r="AP100" s="28">
        <f>F100</f>
        <v>101921</v>
      </c>
      <c r="AQ100" s="28">
        <f>K100</f>
        <v>69973</v>
      </c>
      <c r="AR100" s="28">
        <f>V100</f>
        <v>3941</v>
      </c>
      <c r="AS100" s="28">
        <f t="shared" ref="AS100:AS107" si="81">AL100</f>
        <v>0</v>
      </c>
      <c r="AU100" s="32">
        <f t="shared" ref="AU100:AU102" si="82">SUM(AP100:AT100)</f>
        <v>175835</v>
      </c>
    </row>
    <row r="101" spans="1:47" x14ac:dyDescent="0.2">
      <c r="A101" s="23" t="s">
        <v>56</v>
      </c>
      <c r="B101" s="24"/>
      <c r="C101" s="25"/>
      <c r="D101" s="30">
        <v>0</v>
      </c>
      <c r="E101" s="30">
        <v>0</v>
      </c>
      <c r="F101" s="30">
        <f t="shared" si="78"/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f t="shared" si="79"/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f t="shared" si="80"/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f>SUM(W101:AK101)</f>
        <v>0</v>
      </c>
      <c r="AM101" s="30">
        <f>F101+K101+V101+AL101</f>
        <v>0</v>
      </c>
      <c r="AP101" s="28">
        <f>F101</f>
        <v>0</v>
      </c>
      <c r="AQ101" s="28">
        <f>K101</f>
        <v>0</v>
      </c>
      <c r="AR101" s="28">
        <f>V101</f>
        <v>0</v>
      </c>
      <c r="AS101" s="28">
        <f t="shared" si="81"/>
        <v>0</v>
      </c>
      <c r="AU101" s="32">
        <f t="shared" si="82"/>
        <v>0</v>
      </c>
    </row>
    <row r="102" spans="1:47" x14ac:dyDescent="0.2">
      <c r="A102" s="23" t="s">
        <v>35</v>
      </c>
      <c r="B102" s="24"/>
      <c r="C102" s="25"/>
      <c r="D102" s="30">
        <v>0</v>
      </c>
      <c r="E102" s="30">
        <v>0</v>
      </c>
      <c r="F102" s="30">
        <f t="shared" si="78"/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f t="shared" si="79"/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0</v>
      </c>
      <c r="U102" s="30">
        <v>0</v>
      </c>
      <c r="V102" s="30">
        <f t="shared" si="80"/>
        <v>0</v>
      </c>
      <c r="W102" s="30">
        <v>0</v>
      </c>
      <c r="X102" s="30">
        <v>0</v>
      </c>
      <c r="Y102" s="30">
        <v>0</v>
      </c>
      <c r="Z102" s="30">
        <v>0</v>
      </c>
      <c r="AA102" s="30">
        <v>0</v>
      </c>
      <c r="AB102" s="30">
        <v>0</v>
      </c>
      <c r="AC102" s="30">
        <v>0</v>
      </c>
      <c r="AD102" s="30">
        <v>0</v>
      </c>
      <c r="AE102" s="30">
        <v>0</v>
      </c>
      <c r="AF102" s="30">
        <v>0</v>
      </c>
      <c r="AG102" s="30">
        <v>0</v>
      </c>
      <c r="AH102" s="30">
        <v>0</v>
      </c>
      <c r="AI102" s="30">
        <v>0</v>
      </c>
      <c r="AJ102" s="30">
        <v>0</v>
      </c>
      <c r="AK102" s="30">
        <v>0</v>
      </c>
      <c r="AL102" s="30">
        <f>SUM(W102:AK102)</f>
        <v>0</v>
      </c>
      <c r="AM102" s="30">
        <f>F102+K102+V102+AL102</f>
        <v>0</v>
      </c>
      <c r="AP102" s="28">
        <f>F102</f>
        <v>0</v>
      </c>
      <c r="AQ102" s="28">
        <f>K102</f>
        <v>0</v>
      </c>
      <c r="AR102" s="28">
        <f>V102</f>
        <v>0</v>
      </c>
      <c r="AS102" s="28">
        <f t="shared" si="81"/>
        <v>0</v>
      </c>
      <c r="AU102" s="32">
        <f t="shared" si="82"/>
        <v>0</v>
      </c>
    </row>
    <row r="103" spans="1:47" ht="15.75" x14ac:dyDescent="0.25">
      <c r="A103" s="5"/>
      <c r="B103" s="18"/>
      <c r="C103" s="19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 t="s">
        <v>52</v>
      </c>
    </row>
    <row r="104" spans="1:47" ht="15.75" x14ac:dyDescent="0.25">
      <c r="A104" s="20" t="s">
        <v>36</v>
      </c>
      <c r="B104" s="21" t="s">
        <v>54</v>
      </c>
      <c r="C104" s="22"/>
      <c r="D104" s="30">
        <v>0</v>
      </c>
      <c r="E104" s="30">
        <v>79837</v>
      </c>
      <c r="F104" s="30">
        <f>SUM(F105:F107)</f>
        <v>79837</v>
      </c>
      <c r="G104" s="30">
        <v>0</v>
      </c>
      <c r="H104" s="30">
        <v>36569</v>
      </c>
      <c r="I104" s="30">
        <v>32768</v>
      </c>
      <c r="J104" s="30">
        <v>0</v>
      </c>
      <c r="K104" s="30">
        <f>SUM(K105:K107)</f>
        <v>69337</v>
      </c>
      <c r="L104" s="30">
        <v>0</v>
      </c>
      <c r="M104" s="30">
        <v>3</v>
      </c>
      <c r="N104" s="30">
        <v>0</v>
      </c>
      <c r="O104" s="30">
        <v>0</v>
      </c>
      <c r="P104" s="30">
        <v>2125</v>
      </c>
      <c r="Q104" s="30">
        <v>0</v>
      </c>
      <c r="R104" s="30">
        <v>0</v>
      </c>
      <c r="S104" s="30">
        <v>0</v>
      </c>
      <c r="T104" s="30">
        <v>0</v>
      </c>
      <c r="U104" s="30">
        <v>189</v>
      </c>
      <c r="V104" s="30">
        <f>SUM(V105:V107)</f>
        <v>2317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v>0</v>
      </c>
      <c r="AF104" s="30">
        <v>0</v>
      </c>
      <c r="AG104" s="30">
        <v>0</v>
      </c>
      <c r="AH104" s="30">
        <v>0</v>
      </c>
      <c r="AI104" s="30">
        <v>0</v>
      </c>
      <c r="AJ104" s="30">
        <v>0</v>
      </c>
      <c r="AK104" s="30">
        <v>0</v>
      </c>
      <c r="AL104" s="30">
        <f>SUM(AL105:AL107)</f>
        <v>0</v>
      </c>
      <c r="AM104" s="30">
        <f t="shared" ref="AM104" si="83">SUM(AM105:AM107)</f>
        <v>151491</v>
      </c>
      <c r="AP104" s="28">
        <f>F104</f>
        <v>79837</v>
      </c>
      <c r="AQ104" s="28">
        <f>K104</f>
        <v>69337</v>
      </c>
      <c r="AR104" s="28">
        <f>V104</f>
        <v>2317</v>
      </c>
      <c r="AS104" s="28">
        <f t="shared" si="81"/>
        <v>0</v>
      </c>
      <c r="AU104" s="32">
        <f t="shared" ref="AU104" si="84">SUM(AU105:AU107)</f>
        <v>151491</v>
      </c>
    </row>
    <row r="105" spans="1:47" x14ac:dyDescent="0.2">
      <c r="A105" s="10" t="s">
        <v>55</v>
      </c>
      <c r="B105" s="6"/>
      <c r="C105" s="7"/>
      <c r="D105" s="30">
        <v>0</v>
      </c>
      <c r="E105" s="30">
        <v>79837</v>
      </c>
      <c r="F105" s="30">
        <f t="shared" ref="F105:F107" si="85">SUM(D105:E105)</f>
        <v>79837</v>
      </c>
      <c r="G105" s="30">
        <v>0</v>
      </c>
      <c r="H105" s="30">
        <v>36569</v>
      </c>
      <c r="I105" s="30">
        <v>32768</v>
      </c>
      <c r="J105" s="30">
        <v>0</v>
      </c>
      <c r="K105" s="30">
        <f t="shared" ref="K105:K107" si="86">SUM(G105:J105)</f>
        <v>69337</v>
      </c>
      <c r="L105" s="30">
        <v>0</v>
      </c>
      <c r="M105" s="30">
        <v>3</v>
      </c>
      <c r="N105" s="30">
        <v>0</v>
      </c>
      <c r="O105" s="30">
        <v>0</v>
      </c>
      <c r="P105" s="30">
        <v>2125</v>
      </c>
      <c r="Q105" s="30">
        <v>0</v>
      </c>
      <c r="R105" s="30">
        <v>0</v>
      </c>
      <c r="S105" s="30">
        <v>0</v>
      </c>
      <c r="T105" s="30">
        <v>0</v>
      </c>
      <c r="U105" s="30">
        <v>189</v>
      </c>
      <c r="V105" s="30">
        <f t="shared" ref="V105:V107" si="87">SUM(L105:U105)</f>
        <v>2317</v>
      </c>
      <c r="W105" s="30">
        <v>0</v>
      </c>
      <c r="X105" s="30">
        <v>0</v>
      </c>
      <c r="Y105" s="30">
        <v>0</v>
      </c>
      <c r="Z105" s="30">
        <v>0</v>
      </c>
      <c r="AA105" s="30">
        <v>0</v>
      </c>
      <c r="AB105" s="30">
        <v>0</v>
      </c>
      <c r="AC105" s="30">
        <v>0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f>SUM(W105:AK105)</f>
        <v>0</v>
      </c>
      <c r="AM105" s="30">
        <f>F105+K105+V105+AL105</f>
        <v>151491</v>
      </c>
      <c r="AP105" s="28">
        <f>F105</f>
        <v>79837</v>
      </c>
      <c r="AQ105" s="28">
        <f>K105</f>
        <v>69337</v>
      </c>
      <c r="AR105" s="28">
        <f>V105</f>
        <v>2317</v>
      </c>
      <c r="AS105" s="28">
        <f t="shared" si="81"/>
        <v>0</v>
      </c>
      <c r="AU105" s="32">
        <f t="shared" ref="AU105:AU107" si="88">SUM(AP105:AT105)</f>
        <v>151491</v>
      </c>
    </row>
    <row r="106" spans="1:47" x14ac:dyDescent="0.2">
      <c r="A106" s="23" t="s">
        <v>56</v>
      </c>
      <c r="B106" s="24"/>
      <c r="C106" s="25"/>
      <c r="D106" s="30">
        <v>0</v>
      </c>
      <c r="E106" s="30">
        <v>0</v>
      </c>
      <c r="F106" s="30">
        <f t="shared" si="85"/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f t="shared" si="86"/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0</v>
      </c>
      <c r="U106" s="30">
        <v>0</v>
      </c>
      <c r="V106" s="30">
        <f t="shared" si="87"/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30">
        <v>0</v>
      </c>
      <c r="AD106" s="30">
        <v>0</v>
      </c>
      <c r="AE106" s="30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f>SUM(W106:AK106)</f>
        <v>0</v>
      </c>
      <c r="AM106" s="30">
        <f>F106+K106+V106+AL106</f>
        <v>0</v>
      </c>
      <c r="AP106" s="28">
        <f>F106</f>
        <v>0</v>
      </c>
      <c r="AQ106" s="28">
        <f>K106</f>
        <v>0</v>
      </c>
      <c r="AR106" s="28">
        <f>V106</f>
        <v>0</v>
      </c>
      <c r="AS106" s="28">
        <f t="shared" si="81"/>
        <v>0</v>
      </c>
      <c r="AU106" s="32">
        <f t="shared" si="88"/>
        <v>0</v>
      </c>
    </row>
    <row r="107" spans="1:47" x14ac:dyDescent="0.2">
      <c r="A107" s="10" t="s">
        <v>35</v>
      </c>
      <c r="B107" s="6"/>
      <c r="C107" s="7"/>
      <c r="D107" s="30">
        <v>0</v>
      </c>
      <c r="E107" s="30">
        <v>0</v>
      </c>
      <c r="F107" s="30">
        <f t="shared" si="85"/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f t="shared" si="86"/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30">
        <f t="shared" si="87"/>
        <v>0</v>
      </c>
      <c r="W107" s="30">
        <v>0</v>
      </c>
      <c r="X107" s="30">
        <v>0</v>
      </c>
      <c r="Y107" s="30">
        <v>0</v>
      </c>
      <c r="Z107" s="30">
        <v>0</v>
      </c>
      <c r="AA107" s="30">
        <v>0</v>
      </c>
      <c r="AB107" s="30">
        <v>0</v>
      </c>
      <c r="AC107" s="30">
        <v>0</v>
      </c>
      <c r="AD107" s="30">
        <v>0</v>
      </c>
      <c r="AE107" s="30">
        <v>0</v>
      </c>
      <c r="AF107" s="30">
        <v>0</v>
      </c>
      <c r="AG107" s="30">
        <v>0</v>
      </c>
      <c r="AH107" s="30">
        <v>0</v>
      </c>
      <c r="AI107" s="30">
        <v>0</v>
      </c>
      <c r="AJ107" s="30">
        <v>0</v>
      </c>
      <c r="AK107" s="30">
        <v>0</v>
      </c>
      <c r="AL107" s="30">
        <f>SUM(W107:AK107)</f>
        <v>0</v>
      </c>
      <c r="AM107" s="30">
        <f>F107+K107+V107+AL107</f>
        <v>0</v>
      </c>
      <c r="AP107" s="28">
        <f>F107</f>
        <v>0</v>
      </c>
      <c r="AQ107" s="28">
        <f>K107</f>
        <v>0</v>
      </c>
      <c r="AR107" s="28">
        <f>V107</f>
        <v>0</v>
      </c>
      <c r="AS107" s="28">
        <f t="shared" si="81"/>
        <v>0</v>
      </c>
      <c r="AU107" s="32">
        <f t="shared" si="88"/>
        <v>0</v>
      </c>
    </row>
    <row r="108" spans="1:47" x14ac:dyDescent="0.2">
      <c r="A108" s="26"/>
      <c r="B108" s="27"/>
      <c r="C108" s="14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</row>
  </sheetData>
  <mergeCells count="2">
    <mergeCell ref="AM6:AM7"/>
    <mergeCell ref="A6:C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8"/>
  <sheetViews>
    <sheetView zoomScale="85" zoomScaleNormal="85" workbookViewId="0">
      <pane xSplit="3" ySplit="7" topLeftCell="D8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9.140625" defaultRowHeight="15" x14ac:dyDescent="0.2"/>
  <cols>
    <col min="1" max="1" width="2.28515625" style="2" customWidth="1"/>
    <col min="2" max="2" width="2.140625" style="2" customWidth="1"/>
    <col min="3" max="3" width="45.42578125" style="2" customWidth="1"/>
    <col min="4" max="4" width="19.140625" style="28" bestFit="1" customWidth="1"/>
    <col min="5" max="5" width="12.7109375" style="28" hidden="1" customWidth="1"/>
    <col min="6" max="6" width="15.42578125" style="28" bestFit="1" customWidth="1"/>
    <col min="7" max="7" width="12.7109375" style="28" hidden="1" customWidth="1"/>
    <col min="8" max="8" width="13.85546875" style="28" hidden="1" customWidth="1"/>
    <col min="9" max="9" width="17.42578125" style="28" hidden="1" customWidth="1"/>
    <col min="10" max="10" width="21.85546875" style="28" bestFit="1" customWidth="1"/>
    <col min="11" max="12" width="13.140625" style="28" bestFit="1" customWidth="1"/>
    <col min="13" max="13" width="15.42578125" style="28" bestFit="1" customWidth="1"/>
    <col min="14" max="14" width="12.7109375" style="28" bestFit="1" customWidth="1"/>
    <col min="15" max="15" width="15.140625" style="28" bestFit="1" customWidth="1"/>
    <col min="16" max="17" width="12.7109375" style="28" bestFit="1" customWidth="1"/>
    <col min="18" max="18" width="17.28515625" style="28" bestFit="1" customWidth="1"/>
    <col min="19" max="20" width="9.140625" style="28"/>
    <col min="21" max="22" width="12.7109375" style="28" bestFit="1" customWidth="1"/>
    <col min="23" max="23" width="9.5703125" style="28" bestFit="1" customWidth="1"/>
    <col min="24" max="24" width="12.7109375" style="28" bestFit="1" customWidth="1"/>
    <col min="25" max="25" width="1.7109375" style="28" customWidth="1"/>
    <col min="26" max="26" width="18.140625" style="32" bestFit="1" customWidth="1"/>
    <col min="27" max="16384" width="9.140625" style="2"/>
  </cols>
  <sheetData>
    <row r="1" spans="1:26" ht="15.75" x14ac:dyDescent="0.25">
      <c r="A1" s="1" t="s">
        <v>37</v>
      </c>
    </row>
    <row r="2" spans="1:26" ht="15.75" x14ac:dyDescent="0.25">
      <c r="A2" s="1" t="str">
        <f>'MOC-SUMMARY'!$A$2</f>
        <v>PMO : Misamis Oriental/Cagayan de Oro</v>
      </c>
    </row>
    <row r="3" spans="1:26" ht="15.75" x14ac:dyDescent="0.25">
      <c r="A3" s="3" t="s">
        <v>38</v>
      </c>
    </row>
    <row r="4" spans="1:26" ht="15.75" x14ac:dyDescent="0.25">
      <c r="A4" s="4" t="str">
        <f>'MOC-SUMMARY'!$A$4</f>
        <v>2021</v>
      </c>
    </row>
    <row r="6" spans="1:26" s="39" customFormat="1" ht="15" customHeight="1" x14ac:dyDescent="0.25">
      <c r="A6" s="70" t="s">
        <v>1</v>
      </c>
      <c r="B6" s="70"/>
      <c r="C6" s="70"/>
      <c r="D6" s="33" t="s">
        <v>47</v>
      </c>
      <c r="E6" s="33" t="s">
        <v>47</v>
      </c>
      <c r="F6" s="50" t="s">
        <v>47</v>
      </c>
      <c r="G6" s="34" t="s">
        <v>48</v>
      </c>
      <c r="H6" s="34" t="s">
        <v>48</v>
      </c>
      <c r="I6" s="52" t="s">
        <v>48</v>
      </c>
      <c r="J6" s="35" t="s">
        <v>49</v>
      </c>
      <c r="K6" s="35" t="s">
        <v>49</v>
      </c>
      <c r="L6" s="54" t="s">
        <v>49</v>
      </c>
      <c r="M6" s="36" t="s">
        <v>50</v>
      </c>
      <c r="N6" s="36" t="s">
        <v>50</v>
      </c>
      <c r="O6" s="36" t="s">
        <v>50</v>
      </c>
      <c r="P6" s="36" t="s">
        <v>50</v>
      </c>
      <c r="Q6" s="56" t="s">
        <v>50</v>
      </c>
      <c r="R6" s="68" t="s">
        <v>51</v>
      </c>
      <c r="S6" s="37"/>
      <c r="T6" s="37"/>
      <c r="U6" s="37"/>
      <c r="V6" s="37"/>
      <c r="W6" s="37"/>
      <c r="X6" s="37"/>
      <c r="Y6" s="37"/>
      <c r="Z6" s="38"/>
    </row>
    <row r="7" spans="1:26" s="39" customFormat="1" ht="15.75" x14ac:dyDescent="0.25">
      <c r="A7" s="71"/>
      <c r="B7" s="71"/>
      <c r="C7" s="71"/>
      <c r="D7" s="40" t="s">
        <v>62</v>
      </c>
      <c r="E7" s="40"/>
      <c r="F7" s="51" t="s">
        <v>43</v>
      </c>
      <c r="G7" s="41"/>
      <c r="H7" s="41"/>
      <c r="I7" s="53" t="s">
        <v>43</v>
      </c>
      <c r="J7" s="42" t="s">
        <v>75</v>
      </c>
      <c r="K7" s="42" t="s">
        <v>74</v>
      </c>
      <c r="L7" s="55" t="s">
        <v>43</v>
      </c>
      <c r="M7" s="43" t="s">
        <v>76</v>
      </c>
      <c r="N7" s="43" t="s">
        <v>81</v>
      </c>
      <c r="O7" s="43" t="s">
        <v>91</v>
      </c>
      <c r="P7" s="43" t="s">
        <v>85</v>
      </c>
      <c r="Q7" s="57" t="s">
        <v>43</v>
      </c>
      <c r="R7" s="69"/>
      <c r="S7" s="37"/>
      <c r="T7" s="37"/>
      <c r="U7" s="44" t="s">
        <v>47</v>
      </c>
      <c r="V7" s="44" t="s">
        <v>48</v>
      </c>
      <c r="W7" s="44" t="s">
        <v>49</v>
      </c>
      <c r="X7" s="44" t="s">
        <v>50</v>
      </c>
      <c r="Y7" s="45"/>
      <c r="Z7" s="44" t="s">
        <v>51</v>
      </c>
    </row>
    <row r="8" spans="1:26" ht="15.75" x14ac:dyDescent="0.25">
      <c r="A8" s="5" t="s">
        <v>2</v>
      </c>
      <c r="B8" s="6"/>
      <c r="C8" s="7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29"/>
    </row>
    <row r="9" spans="1:26" x14ac:dyDescent="0.2">
      <c r="A9" s="8"/>
      <c r="B9" s="9"/>
      <c r="C9" s="7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26" x14ac:dyDescent="0.2">
      <c r="A10" s="10" t="s">
        <v>3</v>
      </c>
      <c r="B10" s="6"/>
      <c r="C10" s="7"/>
      <c r="D10" s="30">
        <v>12</v>
      </c>
      <c r="E10" s="30"/>
      <c r="F10" s="30">
        <f>F11+F12</f>
        <v>12</v>
      </c>
      <c r="G10" s="30"/>
      <c r="H10" s="30"/>
      <c r="I10" s="30">
        <f>I11+I12</f>
        <v>0</v>
      </c>
      <c r="J10" s="30">
        <v>2</v>
      </c>
      <c r="K10" s="30">
        <v>11</v>
      </c>
      <c r="L10" s="30">
        <f>L11+L12</f>
        <v>13</v>
      </c>
      <c r="M10" s="30">
        <v>1</v>
      </c>
      <c r="N10" s="30">
        <v>3</v>
      </c>
      <c r="O10" s="30">
        <v>48</v>
      </c>
      <c r="P10" s="30">
        <v>4</v>
      </c>
      <c r="Q10" s="30">
        <f>Q11+Q12</f>
        <v>56</v>
      </c>
      <c r="R10" s="30">
        <f>+R11+R12</f>
        <v>81</v>
      </c>
      <c r="U10" s="28">
        <f>F10</f>
        <v>12</v>
      </c>
      <c r="V10" s="28">
        <f>I10</f>
        <v>0</v>
      </c>
      <c r="W10" s="28">
        <f>L10</f>
        <v>13</v>
      </c>
      <c r="X10" s="28">
        <f t="shared" ref="X10:X36" si="0">Q10</f>
        <v>56</v>
      </c>
      <c r="Z10" s="32">
        <f>+Z11+Z12</f>
        <v>81</v>
      </c>
    </row>
    <row r="11" spans="1:26" x14ac:dyDescent="0.2">
      <c r="A11" s="10" t="s">
        <v>4</v>
      </c>
      <c r="B11" s="6"/>
      <c r="C11" s="7"/>
      <c r="D11" s="30">
        <v>10</v>
      </c>
      <c r="E11" s="30"/>
      <c r="F11" s="30">
        <f t="shared" ref="F11:F12" si="1">SUM(D11:E11)</f>
        <v>10</v>
      </c>
      <c r="G11" s="30"/>
      <c r="H11" s="30"/>
      <c r="I11" s="30">
        <f t="shared" ref="I11:I12" si="2">SUM(G11:H11)</f>
        <v>0</v>
      </c>
      <c r="J11" s="30">
        <v>2</v>
      </c>
      <c r="K11" s="30">
        <v>4</v>
      </c>
      <c r="L11" s="30">
        <f t="shared" ref="L11:L12" si="3">SUM(J11:K11)</f>
        <v>6</v>
      </c>
      <c r="M11" s="30">
        <v>1</v>
      </c>
      <c r="N11" s="30">
        <v>3</v>
      </c>
      <c r="O11" s="30">
        <v>46</v>
      </c>
      <c r="P11" s="30">
        <v>4</v>
      </c>
      <c r="Q11" s="30">
        <f>SUM(M11:P11)</f>
        <v>54</v>
      </c>
      <c r="R11" s="30">
        <f>F11+I11+L11+Q11</f>
        <v>70</v>
      </c>
      <c r="U11" s="28">
        <f>F11</f>
        <v>10</v>
      </c>
      <c r="V11" s="28">
        <f>I11</f>
        <v>0</v>
      </c>
      <c r="W11" s="28">
        <f>L11</f>
        <v>6</v>
      </c>
      <c r="X11" s="28">
        <f t="shared" si="0"/>
        <v>54</v>
      </c>
      <c r="Z11" s="32">
        <f>SUM(U11:Y11)</f>
        <v>70</v>
      </c>
    </row>
    <row r="12" spans="1:26" x14ac:dyDescent="0.2">
      <c r="A12" s="10" t="s">
        <v>5</v>
      </c>
      <c r="B12" s="6"/>
      <c r="C12" s="7"/>
      <c r="D12" s="30">
        <v>2</v>
      </c>
      <c r="E12" s="30"/>
      <c r="F12" s="30">
        <f t="shared" si="1"/>
        <v>2</v>
      </c>
      <c r="G12" s="30"/>
      <c r="H12" s="30"/>
      <c r="I12" s="30">
        <f t="shared" si="2"/>
        <v>0</v>
      </c>
      <c r="J12" s="30">
        <v>0</v>
      </c>
      <c r="K12" s="30">
        <v>7</v>
      </c>
      <c r="L12" s="30">
        <f t="shared" si="3"/>
        <v>7</v>
      </c>
      <c r="M12" s="30">
        <v>0</v>
      </c>
      <c r="N12" s="30">
        <v>0</v>
      </c>
      <c r="O12" s="30">
        <v>2</v>
      </c>
      <c r="P12" s="30">
        <v>0</v>
      </c>
      <c r="Q12" s="30">
        <f>SUM(M12:P12)</f>
        <v>2</v>
      </c>
      <c r="R12" s="30">
        <f>F12+I12+L12+Q12</f>
        <v>11</v>
      </c>
      <c r="U12" s="28">
        <f>F12</f>
        <v>2</v>
      </c>
      <c r="V12" s="28">
        <f>I12</f>
        <v>0</v>
      </c>
      <c r="W12" s="28">
        <f>L12</f>
        <v>7</v>
      </c>
      <c r="X12" s="28">
        <f t="shared" si="0"/>
        <v>2</v>
      </c>
      <c r="Z12" s="32">
        <f>SUM(U12:Y12)</f>
        <v>11</v>
      </c>
    </row>
    <row r="13" spans="1:26" x14ac:dyDescent="0.2">
      <c r="A13" s="8"/>
      <c r="B13" s="9"/>
      <c r="C13" s="7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26" x14ac:dyDescent="0.2">
      <c r="A14" s="10" t="s">
        <v>57</v>
      </c>
      <c r="B14" s="6"/>
      <c r="C14" s="7"/>
      <c r="D14" s="30">
        <v>21460.04</v>
      </c>
      <c r="E14" s="30"/>
      <c r="F14" s="30">
        <f>F15+F16</f>
        <v>21460.04</v>
      </c>
      <c r="G14" s="30"/>
      <c r="H14" s="30"/>
      <c r="I14" s="30">
        <f>I15+I16</f>
        <v>0</v>
      </c>
      <c r="J14" s="30">
        <v>1061.3399999999999</v>
      </c>
      <c r="K14" s="30">
        <v>16187.18</v>
      </c>
      <c r="L14" s="30">
        <f>L15+L16</f>
        <v>17248.52</v>
      </c>
      <c r="M14" s="30">
        <v>194</v>
      </c>
      <c r="N14" s="30">
        <v>6089.26</v>
      </c>
      <c r="O14" s="30">
        <v>85092</v>
      </c>
      <c r="P14" s="30">
        <v>1613.65</v>
      </c>
      <c r="Q14" s="30">
        <f>Q15+Q16</f>
        <v>92988.909999999989</v>
      </c>
      <c r="R14" s="30">
        <f>+R15+R16</f>
        <v>131697.46999999997</v>
      </c>
      <c r="U14" s="28">
        <f>F14</f>
        <v>21460.04</v>
      </c>
      <c r="V14" s="28">
        <f>I14</f>
        <v>0</v>
      </c>
      <c r="W14" s="28">
        <f>L14</f>
        <v>17248.52</v>
      </c>
      <c r="X14" s="28">
        <f t="shared" si="0"/>
        <v>92988.909999999989</v>
      </c>
      <c r="Z14" s="32">
        <f t="shared" ref="Z14" si="4">+Z15+Z16</f>
        <v>131697.46999999997</v>
      </c>
    </row>
    <row r="15" spans="1:26" x14ac:dyDescent="0.2">
      <c r="A15" s="10" t="s">
        <v>4</v>
      </c>
      <c r="B15" s="6"/>
      <c r="C15" s="7"/>
      <c r="D15" s="30">
        <v>14149.039999999999</v>
      </c>
      <c r="E15" s="30"/>
      <c r="F15" s="30">
        <f t="shared" ref="F15:F16" si="5">SUM(D15:E15)</f>
        <v>14149.039999999999</v>
      </c>
      <c r="G15" s="30"/>
      <c r="H15" s="30"/>
      <c r="I15" s="30">
        <f t="shared" ref="I15:I16" si="6">SUM(G15:H15)</f>
        <v>0</v>
      </c>
      <c r="J15" s="30">
        <v>1061.3399999999999</v>
      </c>
      <c r="K15" s="30">
        <v>2007.1800000000003</v>
      </c>
      <c r="L15" s="30">
        <f t="shared" ref="L15:L16" si="7">SUM(J15:K15)</f>
        <v>3068.5200000000004</v>
      </c>
      <c r="M15" s="30">
        <v>194</v>
      </c>
      <c r="N15" s="30">
        <v>6089.26</v>
      </c>
      <c r="O15" s="30">
        <v>61407</v>
      </c>
      <c r="P15" s="30">
        <v>1613.65</v>
      </c>
      <c r="Q15" s="30">
        <f>SUM(M15:P15)</f>
        <v>69303.909999999989</v>
      </c>
      <c r="R15" s="30">
        <f>F15+I15+L15+Q15</f>
        <v>86521.469999999987</v>
      </c>
      <c r="U15" s="28">
        <f>F15</f>
        <v>14149.039999999999</v>
      </c>
      <c r="V15" s="28">
        <f>I15</f>
        <v>0</v>
      </c>
      <c r="W15" s="28">
        <f>L15</f>
        <v>3068.5200000000004</v>
      </c>
      <c r="X15" s="28">
        <f t="shared" si="0"/>
        <v>69303.909999999989</v>
      </c>
      <c r="Z15" s="32">
        <f>SUM(U15:Y15)</f>
        <v>86521.469999999987</v>
      </c>
    </row>
    <row r="16" spans="1:26" x14ac:dyDescent="0.2">
      <c r="A16" s="10" t="s">
        <v>5</v>
      </c>
      <c r="B16" s="6"/>
      <c r="C16" s="7"/>
      <c r="D16" s="30">
        <v>7311</v>
      </c>
      <c r="E16" s="30"/>
      <c r="F16" s="30">
        <f t="shared" si="5"/>
        <v>7311</v>
      </c>
      <c r="G16" s="30"/>
      <c r="H16" s="30"/>
      <c r="I16" s="30">
        <f t="shared" si="6"/>
        <v>0</v>
      </c>
      <c r="J16" s="30">
        <v>0</v>
      </c>
      <c r="K16" s="30">
        <v>14180</v>
      </c>
      <c r="L16" s="30">
        <f t="shared" si="7"/>
        <v>14180</v>
      </c>
      <c r="M16" s="30">
        <v>0</v>
      </c>
      <c r="N16" s="30">
        <v>0</v>
      </c>
      <c r="O16" s="30">
        <v>23685</v>
      </c>
      <c r="P16" s="30">
        <v>0</v>
      </c>
      <c r="Q16" s="30">
        <f>SUM(M16:P16)</f>
        <v>23685</v>
      </c>
      <c r="R16" s="30">
        <f>F16+I16+L16+Q16</f>
        <v>45176</v>
      </c>
      <c r="U16" s="28">
        <f>F16</f>
        <v>7311</v>
      </c>
      <c r="V16" s="28">
        <f>I16</f>
        <v>0</v>
      </c>
      <c r="W16" s="28">
        <f>L16</f>
        <v>14180</v>
      </c>
      <c r="X16" s="28">
        <f t="shared" si="0"/>
        <v>23685</v>
      </c>
      <c r="Z16" s="32">
        <f>SUM(U16:Y16)</f>
        <v>45176</v>
      </c>
    </row>
    <row r="17" spans="1:26" x14ac:dyDescent="0.2">
      <c r="A17" s="11"/>
      <c r="B17" s="6"/>
      <c r="C17" s="7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26" x14ac:dyDescent="0.2">
      <c r="A18" s="10" t="s">
        <v>58</v>
      </c>
      <c r="B18" s="6"/>
      <c r="C18" s="7"/>
      <c r="D18" s="30">
        <v>8117.53</v>
      </c>
      <c r="E18" s="30"/>
      <c r="F18" s="30">
        <f>F19+F20</f>
        <v>8117.53</v>
      </c>
      <c r="G18" s="30"/>
      <c r="H18" s="30"/>
      <c r="I18" s="30">
        <f>I19+I20</f>
        <v>0</v>
      </c>
      <c r="J18" s="30">
        <v>1010.3499999999999</v>
      </c>
      <c r="K18" s="30">
        <v>8126.33</v>
      </c>
      <c r="L18" s="30">
        <f>L19+L20</f>
        <v>9136.68</v>
      </c>
      <c r="M18" s="30">
        <v>135.80000000000001</v>
      </c>
      <c r="N18" s="30">
        <v>2983.49</v>
      </c>
      <c r="O18" s="30">
        <v>43850</v>
      </c>
      <c r="P18" s="30">
        <v>965.83</v>
      </c>
      <c r="Q18" s="30">
        <f>Q19+Q20</f>
        <v>47935.12</v>
      </c>
      <c r="R18" s="30">
        <f>+R19+R20</f>
        <v>65189.33</v>
      </c>
      <c r="U18" s="28">
        <f>F18</f>
        <v>8117.53</v>
      </c>
      <c r="V18" s="28">
        <f>I18</f>
        <v>0</v>
      </c>
      <c r="W18" s="28">
        <f>L18</f>
        <v>9136.68</v>
      </c>
      <c r="X18" s="28">
        <f t="shared" si="0"/>
        <v>47935.12</v>
      </c>
      <c r="Z18" s="32">
        <f t="shared" ref="Z18" si="8">+Z19+Z20</f>
        <v>65189.33</v>
      </c>
    </row>
    <row r="19" spans="1:26" x14ac:dyDescent="0.2">
      <c r="A19" s="10" t="s">
        <v>4</v>
      </c>
      <c r="B19" s="6"/>
      <c r="C19" s="7"/>
      <c r="D19" s="30">
        <v>5923.53</v>
      </c>
      <c r="E19" s="30"/>
      <c r="F19" s="30">
        <f t="shared" ref="F19:F20" si="9">SUM(D19:E19)</f>
        <v>5923.53</v>
      </c>
      <c r="G19" s="30"/>
      <c r="H19" s="30"/>
      <c r="I19" s="30">
        <f t="shared" ref="I19:I20" si="10">SUM(G19:H19)</f>
        <v>0</v>
      </c>
      <c r="J19" s="30">
        <v>1010.3499999999999</v>
      </c>
      <c r="K19" s="30">
        <v>1913.33</v>
      </c>
      <c r="L19" s="30">
        <f t="shared" ref="L19:L20" si="11">SUM(J19:K19)</f>
        <v>2923.68</v>
      </c>
      <c r="M19" s="30">
        <v>135.80000000000001</v>
      </c>
      <c r="N19" s="30">
        <v>2983.49</v>
      </c>
      <c r="O19" s="30">
        <v>34805</v>
      </c>
      <c r="P19" s="30">
        <v>965.83</v>
      </c>
      <c r="Q19" s="30">
        <f>SUM(M19:P19)</f>
        <v>38890.120000000003</v>
      </c>
      <c r="R19" s="30">
        <f>F19+I19+L19+Q19</f>
        <v>47737.33</v>
      </c>
      <c r="U19" s="28">
        <f>F19</f>
        <v>5923.53</v>
      </c>
      <c r="V19" s="28">
        <f>I19</f>
        <v>0</v>
      </c>
      <c r="W19" s="28">
        <f>L19</f>
        <v>2923.68</v>
      </c>
      <c r="X19" s="28">
        <f t="shared" si="0"/>
        <v>38890.120000000003</v>
      </c>
      <c r="Z19" s="32">
        <f>SUM(U19:Y19)</f>
        <v>47737.33</v>
      </c>
    </row>
    <row r="20" spans="1:26" x14ac:dyDescent="0.2">
      <c r="A20" s="10" t="s">
        <v>5</v>
      </c>
      <c r="B20" s="6"/>
      <c r="C20" s="7"/>
      <c r="D20" s="30">
        <v>2194</v>
      </c>
      <c r="E20" s="30"/>
      <c r="F20" s="30">
        <f t="shared" si="9"/>
        <v>2194</v>
      </c>
      <c r="G20" s="30"/>
      <c r="H20" s="30"/>
      <c r="I20" s="30">
        <f t="shared" si="10"/>
        <v>0</v>
      </c>
      <c r="J20" s="30">
        <v>0</v>
      </c>
      <c r="K20" s="30">
        <v>6213</v>
      </c>
      <c r="L20" s="30">
        <f t="shared" si="11"/>
        <v>6213</v>
      </c>
      <c r="M20" s="30">
        <v>0</v>
      </c>
      <c r="N20" s="30">
        <v>0</v>
      </c>
      <c r="O20" s="30">
        <v>9045</v>
      </c>
      <c r="P20" s="30">
        <v>0</v>
      </c>
      <c r="Q20" s="30">
        <f>SUM(M20:P20)</f>
        <v>9045</v>
      </c>
      <c r="R20" s="30">
        <f>F20+I20+L20+Q20</f>
        <v>17452</v>
      </c>
      <c r="U20" s="28">
        <f>F20</f>
        <v>2194</v>
      </c>
      <c r="V20" s="28">
        <f>I20</f>
        <v>0</v>
      </c>
      <c r="W20" s="28">
        <f>L20</f>
        <v>6213</v>
      </c>
      <c r="X20" s="28">
        <f t="shared" si="0"/>
        <v>9045</v>
      </c>
      <c r="Z20" s="32">
        <f>SUM(U20:Y20)</f>
        <v>17452</v>
      </c>
    </row>
    <row r="21" spans="1:26" x14ac:dyDescent="0.2">
      <c r="A21" s="8"/>
      <c r="B21" s="9"/>
      <c r="C21" s="7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26" x14ac:dyDescent="0.2">
      <c r="A22" s="10" t="s">
        <v>6</v>
      </c>
      <c r="B22" s="6"/>
      <c r="C22" s="7"/>
      <c r="D22" s="30">
        <v>21578.840000000004</v>
      </c>
      <c r="E22" s="30"/>
      <c r="F22" s="30">
        <f>F23+F24</f>
        <v>21578.840000000004</v>
      </c>
      <c r="G22" s="30"/>
      <c r="H22" s="30"/>
      <c r="I22" s="30">
        <f>I23+I24</f>
        <v>0</v>
      </c>
      <c r="J22" s="30">
        <v>1700</v>
      </c>
      <c r="K22" s="30">
        <v>27617.425500000001</v>
      </c>
      <c r="L22" s="30">
        <f>L23+L24</f>
        <v>29317.425500000001</v>
      </c>
      <c r="M22" s="30">
        <v>320.10000000000002</v>
      </c>
      <c r="N22" s="30">
        <v>8252.619999999999</v>
      </c>
      <c r="O22" s="30">
        <v>143176</v>
      </c>
      <c r="P22" s="30">
        <v>4601.37</v>
      </c>
      <c r="Q22" s="30">
        <f>Q23+Q24</f>
        <v>156350.09</v>
      </c>
      <c r="R22" s="30">
        <f>+R23+R24</f>
        <v>207246.35550000001</v>
      </c>
      <c r="U22" s="28">
        <f>F22</f>
        <v>21578.840000000004</v>
      </c>
      <c r="V22" s="28">
        <f>I22</f>
        <v>0</v>
      </c>
      <c r="W22" s="28">
        <f>L22</f>
        <v>29317.425500000001</v>
      </c>
      <c r="X22" s="28">
        <f t="shared" si="0"/>
        <v>156350.09</v>
      </c>
      <c r="Z22" s="32">
        <f>+Z23+Z24</f>
        <v>207246.35550000001</v>
      </c>
    </row>
    <row r="23" spans="1:26" x14ac:dyDescent="0.2">
      <c r="A23" s="10" t="s">
        <v>4</v>
      </c>
      <c r="B23" s="6"/>
      <c r="C23" s="7"/>
      <c r="D23" s="30">
        <v>19915.640000000003</v>
      </c>
      <c r="E23" s="30"/>
      <c r="F23" s="30">
        <f t="shared" ref="F23:F24" si="12">SUM(D23:E23)</f>
        <v>19915.640000000003</v>
      </c>
      <c r="G23" s="30"/>
      <c r="H23" s="30"/>
      <c r="I23" s="30">
        <f t="shared" ref="I23:I24" si="13">SUM(G23:H23)</f>
        <v>0</v>
      </c>
      <c r="J23" s="30">
        <v>1700</v>
      </c>
      <c r="K23" s="30">
        <v>3311.8454999999999</v>
      </c>
      <c r="L23" s="30">
        <f t="shared" ref="L23:L24" si="14">SUM(J23:K23)</f>
        <v>5011.8454999999994</v>
      </c>
      <c r="M23" s="30">
        <v>320.10000000000002</v>
      </c>
      <c r="N23" s="30">
        <v>8252.619999999999</v>
      </c>
      <c r="O23" s="30">
        <v>109408</v>
      </c>
      <c r="P23" s="30">
        <v>4601.37</v>
      </c>
      <c r="Q23" s="30">
        <f>SUM(M23:P23)</f>
        <v>122582.09</v>
      </c>
      <c r="R23" s="30">
        <f>F23+I23+L23+Q23</f>
        <v>147509.57550000001</v>
      </c>
      <c r="U23" s="28">
        <f>F23</f>
        <v>19915.640000000003</v>
      </c>
      <c r="V23" s="28">
        <f>I23</f>
        <v>0</v>
      </c>
      <c r="W23" s="28">
        <f>L23</f>
        <v>5011.8454999999994</v>
      </c>
      <c r="X23" s="28">
        <f t="shared" si="0"/>
        <v>122582.09</v>
      </c>
      <c r="Z23" s="32">
        <f>SUM(U23:Y23)</f>
        <v>147509.57550000001</v>
      </c>
    </row>
    <row r="24" spans="1:26" x14ac:dyDescent="0.2">
      <c r="A24" s="10" t="s">
        <v>5</v>
      </c>
      <c r="B24" s="6"/>
      <c r="C24" s="7"/>
      <c r="D24" s="30">
        <v>1663.2</v>
      </c>
      <c r="E24" s="30"/>
      <c r="F24" s="30">
        <f t="shared" si="12"/>
        <v>1663.2</v>
      </c>
      <c r="G24" s="30"/>
      <c r="H24" s="30"/>
      <c r="I24" s="30">
        <f t="shared" si="13"/>
        <v>0</v>
      </c>
      <c r="J24" s="30">
        <v>0</v>
      </c>
      <c r="K24" s="30">
        <v>24305.58</v>
      </c>
      <c r="L24" s="30">
        <f t="shared" si="14"/>
        <v>24305.58</v>
      </c>
      <c r="M24" s="30">
        <v>0</v>
      </c>
      <c r="N24" s="30">
        <v>0</v>
      </c>
      <c r="O24" s="30">
        <v>33768</v>
      </c>
      <c r="P24" s="30">
        <v>0</v>
      </c>
      <c r="Q24" s="30">
        <f>SUM(M24:P24)</f>
        <v>33768</v>
      </c>
      <c r="R24" s="30">
        <f>F24+I24+L24+Q24</f>
        <v>59736.78</v>
      </c>
      <c r="U24" s="28">
        <f>F24</f>
        <v>1663.2</v>
      </c>
      <c r="V24" s="28">
        <f>I24</f>
        <v>0</v>
      </c>
      <c r="W24" s="28">
        <f>L24</f>
        <v>24305.58</v>
      </c>
      <c r="X24" s="28">
        <f t="shared" si="0"/>
        <v>33768</v>
      </c>
      <c r="Z24" s="32">
        <f>SUM(U24:Y24)</f>
        <v>59736.78</v>
      </c>
    </row>
    <row r="25" spans="1:26" x14ac:dyDescent="0.2">
      <c r="A25" s="8"/>
      <c r="B25" s="9"/>
      <c r="C25" s="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26" x14ac:dyDescent="0.2">
      <c r="A26" s="10" t="s">
        <v>7</v>
      </c>
      <c r="B26" s="6"/>
      <c r="C26" s="7"/>
      <c r="D26" s="30">
        <v>858.8</v>
      </c>
      <c r="E26" s="30"/>
      <c r="F26" s="30">
        <f>F27+F28</f>
        <v>858.8</v>
      </c>
      <c r="G26" s="30"/>
      <c r="H26" s="30"/>
      <c r="I26" s="30">
        <f>I27+I28</f>
        <v>0</v>
      </c>
      <c r="J26" s="30">
        <v>100.15</v>
      </c>
      <c r="K26" s="30">
        <v>779.94</v>
      </c>
      <c r="L26" s="30">
        <f>L27+L28</f>
        <v>880.09</v>
      </c>
      <c r="M26" s="30">
        <v>28.1</v>
      </c>
      <c r="N26" s="30">
        <v>228.15999999999997</v>
      </c>
      <c r="O26" s="30">
        <v>3896.2799999999997</v>
      </c>
      <c r="P26" s="30">
        <v>238.14999999999998</v>
      </c>
      <c r="Q26" s="30">
        <f>Q27+Q28</f>
        <v>4390.6900000000005</v>
      </c>
      <c r="R26" s="30">
        <f>+R27+R28</f>
        <v>6129.58</v>
      </c>
      <c r="U26" s="28">
        <f>F26</f>
        <v>858.8</v>
      </c>
      <c r="V26" s="28">
        <f>I26</f>
        <v>0</v>
      </c>
      <c r="W26" s="28">
        <f>L26</f>
        <v>880.09</v>
      </c>
      <c r="X26" s="28">
        <f t="shared" si="0"/>
        <v>4390.6900000000005</v>
      </c>
      <c r="Z26" s="32">
        <f t="shared" ref="Z26" si="15">+Z27+Z28</f>
        <v>6129.58</v>
      </c>
    </row>
    <row r="27" spans="1:26" x14ac:dyDescent="0.2">
      <c r="A27" s="10" t="s">
        <v>4</v>
      </c>
      <c r="B27" s="6"/>
      <c r="C27" s="7"/>
      <c r="D27" s="30">
        <v>698.14</v>
      </c>
      <c r="E27" s="30"/>
      <c r="F27" s="30">
        <f t="shared" ref="F27:F28" si="16">SUM(D27:E27)</f>
        <v>698.14</v>
      </c>
      <c r="G27" s="30"/>
      <c r="H27" s="30"/>
      <c r="I27" s="30">
        <f t="shared" ref="I27:I28" si="17">SUM(G27:H27)</f>
        <v>0</v>
      </c>
      <c r="J27" s="30">
        <v>100.15</v>
      </c>
      <c r="K27" s="30">
        <v>167.49</v>
      </c>
      <c r="L27" s="30">
        <f t="shared" ref="L27:L28" si="18">SUM(J27:K27)</f>
        <v>267.64</v>
      </c>
      <c r="M27" s="30">
        <v>28.1</v>
      </c>
      <c r="N27" s="30">
        <v>228.15999999999997</v>
      </c>
      <c r="O27" s="30">
        <v>3588.7</v>
      </c>
      <c r="P27" s="30">
        <v>238.14999999999998</v>
      </c>
      <c r="Q27" s="30">
        <f>SUM(M27:P27)</f>
        <v>4083.11</v>
      </c>
      <c r="R27" s="30">
        <f>F27+I27+L27+Q27</f>
        <v>5048.8900000000003</v>
      </c>
      <c r="U27" s="28">
        <f>F27</f>
        <v>698.14</v>
      </c>
      <c r="V27" s="28">
        <f>I27</f>
        <v>0</v>
      </c>
      <c r="W27" s="28">
        <f>L27</f>
        <v>267.64</v>
      </c>
      <c r="X27" s="28">
        <f t="shared" si="0"/>
        <v>4083.11</v>
      </c>
      <c r="Z27" s="32">
        <f>SUM(U27:Y27)</f>
        <v>5048.8900000000003</v>
      </c>
    </row>
    <row r="28" spans="1:26" x14ac:dyDescent="0.2">
      <c r="A28" s="10" t="s">
        <v>5</v>
      </c>
      <c r="B28" s="6"/>
      <c r="C28" s="7"/>
      <c r="D28" s="30">
        <v>160.66</v>
      </c>
      <c r="E28" s="30"/>
      <c r="F28" s="30">
        <f t="shared" si="16"/>
        <v>160.66</v>
      </c>
      <c r="G28" s="30"/>
      <c r="H28" s="30"/>
      <c r="I28" s="30">
        <f t="shared" si="17"/>
        <v>0</v>
      </c>
      <c r="J28" s="30">
        <v>0</v>
      </c>
      <c r="K28" s="30">
        <v>612.45000000000005</v>
      </c>
      <c r="L28" s="30">
        <f t="shared" si="18"/>
        <v>612.45000000000005</v>
      </c>
      <c r="M28" s="30">
        <v>0</v>
      </c>
      <c r="N28" s="30">
        <v>0</v>
      </c>
      <c r="O28" s="30">
        <v>307.58</v>
      </c>
      <c r="P28" s="30">
        <v>0</v>
      </c>
      <c r="Q28" s="30">
        <f>SUM(M28:P28)</f>
        <v>307.58</v>
      </c>
      <c r="R28" s="30">
        <f>F28+I28+L28+Q28</f>
        <v>1080.69</v>
      </c>
      <c r="U28" s="28">
        <f>F28</f>
        <v>160.66</v>
      </c>
      <c r="V28" s="28">
        <f>I28</f>
        <v>0</v>
      </c>
      <c r="W28" s="28">
        <f>L28</f>
        <v>612.45000000000005</v>
      </c>
      <c r="X28" s="28">
        <f t="shared" si="0"/>
        <v>307.58</v>
      </c>
      <c r="Z28" s="32">
        <f>SUM(U28:Y28)</f>
        <v>1080.69</v>
      </c>
    </row>
    <row r="29" spans="1:26" x14ac:dyDescent="0.2">
      <c r="A29" s="8"/>
      <c r="B29" s="9"/>
      <c r="C29" s="7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26" x14ac:dyDescent="0.2">
      <c r="A30" s="10" t="s">
        <v>8</v>
      </c>
      <c r="B30" s="6"/>
      <c r="C30" s="7"/>
      <c r="D30" s="30">
        <v>174.01</v>
      </c>
      <c r="E30" s="30"/>
      <c r="F30" s="30">
        <f>F31+F32</f>
        <v>174.01</v>
      </c>
      <c r="G30" s="30"/>
      <c r="H30" s="30"/>
      <c r="I30" s="30">
        <f>I31+I32</f>
        <v>0</v>
      </c>
      <c r="J30" s="30">
        <v>22.5</v>
      </c>
      <c r="K30" s="30">
        <v>142.85</v>
      </c>
      <c r="L30" s="30">
        <f>L31+L32</f>
        <v>165.35</v>
      </c>
      <c r="M30" s="30">
        <v>8</v>
      </c>
      <c r="N30" s="30">
        <v>41.86</v>
      </c>
      <c r="O30" s="30">
        <v>684.30000000000007</v>
      </c>
      <c r="P30" s="30">
        <v>42.3</v>
      </c>
      <c r="Q30" s="30">
        <f>Q31+Q32</f>
        <v>776.46</v>
      </c>
      <c r="R30" s="30">
        <f>+R31+R32</f>
        <v>1115.82</v>
      </c>
      <c r="U30" s="28">
        <f>F30</f>
        <v>174.01</v>
      </c>
      <c r="V30" s="28">
        <f>I30</f>
        <v>0</v>
      </c>
      <c r="W30" s="28">
        <f>L30</f>
        <v>165.35</v>
      </c>
      <c r="X30" s="28">
        <f t="shared" si="0"/>
        <v>776.46</v>
      </c>
      <c r="Z30" s="32">
        <f>+Z31+Z32</f>
        <v>1115.82</v>
      </c>
    </row>
    <row r="31" spans="1:26" x14ac:dyDescent="0.2">
      <c r="A31" s="10" t="s">
        <v>4</v>
      </c>
      <c r="B31" s="6"/>
      <c r="C31" s="7"/>
      <c r="D31" s="30">
        <v>136.94</v>
      </c>
      <c r="E31" s="30"/>
      <c r="F31" s="30">
        <f t="shared" ref="F31:F32" si="19">SUM(D31:E31)</f>
        <v>136.94</v>
      </c>
      <c r="G31" s="30"/>
      <c r="H31" s="30"/>
      <c r="I31" s="30">
        <f t="shared" ref="I31:I32" si="20">SUM(G31:H31)</f>
        <v>0</v>
      </c>
      <c r="J31" s="30">
        <v>22.5</v>
      </c>
      <c r="K31" s="30">
        <v>45.250000000000007</v>
      </c>
      <c r="L31" s="30">
        <f t="shared" ref="L31:L32" si="21">SUM(J31:K31)</f>
        <v>67.75</v>
      </c>
      <c r="M31" s="30">
        <v>8</v>
      </c>
      <c r="N31" s="30">
        <v>41.86</v>
      </c>
      <c r="O31" s="30">
        <v>634.40000000000009</v>
      </c>
      <c r="P31" s="30">
        <v>42.3</v>
      </c>
      <c r="Q31" s="30">
        <f>SUM(M31:P31)</f>
        <v>726.56000000000006</v>
      </c>
      <c r="R31" s="30">
        <f>F31+I31+L31+Q31</f>
        <v>931.25</v>
      </c>
      <c r="U31" s="28">
        <f>F31</f>
        <v>136.94</v>
      </c>
      <c r="V31" s="28">
        <f>I31</f>
        <v>0</v>
      </c>
      <c r="W31" s="28">
        <f>L31</f>
        <v>67.75</v>
      </c>
      <c r="X31" s="28">
        <f t="shared" si="0"/>
        <v>726.56000000000006</v>
      </c>
      <c r="Z31" s="32">
        <f>SUM(U31:Y31)</f>
        <v>931.25</v>
      </c>
    </row>
    <row r="32" spans="1:26" x14ac:dyDescent="0.2">
      <c r="A32" s="10" t="s">
        <v>5</v>
      </c>
      <c r="B32" s="6"/>
      <c r="C32" s="7"/>
      <c r="D32" s="30">
        <v>37.07</v>
      </c>
      <c r="E32" s="30"/>
      <c r="F32" s="30">
        <f t="shared" si="19"/>
        <v>37.07</v>
      </c>
      <c r="G32" s="30"/>
      <c r="H32" s="30"/>
      <c r="I32" s="30">
        <f t="shared" si="20"/>
        <v>0</v>
      </c>
      <c r="J32" s="30">
        <v>0</v>
      </c>
      <c r="K32" s="30">
        <v>97.6</v>
      </c>
      <c r="L32" s="30">
        <f t="shared" si="21"/>
        <v>97.6</v>
      </c>
      <c r="M32" s="30">
        <v>0</v>
      </c>
      <c r="N32" s="30">
        <v>0</v>
      </c>
      <c r="O32" s="30">
        <v>49.9</v>
      </c>
      <c r="P32" s="30">
        <v>0</v>
      </c>
      <c r="Q32" s="30">
        <f>SUM(M32:P32)</f>
        <v>49.9</v>
      </c>
      <c r="R32" s="30">
        <f>F32+I32+L32+Q32</f>
        <v>184.57</v>
      </c>
      <c r="U32" s="28">
        <f>F32</f>
        <v>37.07</v>
      </c>
      <c r="V32" s="28">
        <f>I32</f>
        <v>0</v>
      </c>
      <c r="W32" s="28">
        <f>L32</f>
        <v>97.6</v>
      </c>
      <c r="X32" s="28">
        <f t="shared" si="0"/>
        <v>49.9</v>
      </c>
      <c r="Z32" s="32">
        <f>SUM(U32:Y32)</f>
        <v>184.57</v>
      </c>
    </row>
    <row r="33" spans="1:26" x14ac:dyDescent="0.2">
      <c r="A33" s="8"/>
      <c r="B33" s="9"/>
      <c r="C33" s="7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26" x14ac:dyDescent="0.2">
      <c r="A34" s="10" t="s">
        <v>9</v>
      </c>
      <c r="B34" s="6"/>
      <c r="C34" s="7"/>
      <c r="D34" s="30">
        <v>43.825000000000003</v>
      </c>
      <c r="E34" s="30"/>
      <c r="F34" s="30">
        <f>F35+F36</f>
        <v>43.825000000000003</v>
      </c>
      <c r="G34" s="30"/>
      <c r="H34" s="30"/>
      <c r="I34" s="30">
        <f>I35+I36</f>
        <v>0</v>
      </c>
      <c r="J34" s="30">
        <v>3.1</v>
      </c>
      <c r="K34" s="30">
        <v>39.85</v>
      </c>
      <c r="L34" s="30">
        <f>L35+L36</f>
        <v>42.95</v>
      </c>
      <c r="M34" s="30">
        <v>2.5</v>
      </c>
      <c r="N34" s="30">
        <v>7.3325000000000005</v>
      </c>
      <c r="O34" s="30">
        <v>141.54750000000004</v>
      </c>
      <c r="P34" s="30">
        <v>11.1</v>
      </c>
      <c r="Q34" s="30">
        <f>Q35+Q36</f>
        <v>162.48000000000005</v>
      </c>
      <c r="R34" s="30">
        <f>+R35+R36</f>
        <v>249.25500000000002</v>
      </c>
      <c r="U34" s="28">
        <f>F34</f>
        <v>43.825000000000003</v>
      </c>
      <c r="V34" s="28">
        <f>I34</f>
        <v>0</v>
      </c>
      <c r="W34" s="28">
        <f>L34</f>
        <v>42.95</v>
      </c>
      <c r="X34" s="28">
        <f t="shared" si="0"/>
        <v>162.48000000000005</v>
      </c>
      <c r="Z34" s="32">
        <f t="shared" ref="Z34" si="22">+Z35+Z36</f>
        <v>249.25500000000002</v>
      </c>
    </row>
    <row r="35" spans="1:26" x14ac:dyDescent="0.2">
      <c r="A35" s="10" t="s">
        <v>4</v>
      </c>
      <c r="B35" s="6"/>
      <c r="C35" s="7"/>
      <c r="D35" s="30">
        <v>34.975000000000001</v>
      </c>
      <c r="E35" s="30"/>
      <c r="F35" s="30">
        <f t="shared" ref="F35:F36" si="23">SUM(D35:E35)</f>
        <v>34.975000000000001</v>
      </c>
      <c r="G35" s="30"/>
      <c r="H35" s="30"/>
      <c r="I35" s="30">
        <f t="shared" ref="I35:I36" si="24">SUM(G35:H35)</f>
        <v>0</v>
      </c>
      <c r="J35" s="30">
        <v>3.1</v>
      </c>
      <c r="K35" s="30">
        <v>9.1</v>
      </c>
      <c r="L35" s="30">
        <f t="shared" ref="L35:L36" si="25">SUM(J35:K35)</f>
        <v>12.2</v>
      </c>
      <c r="M35" s="30">
        <v>2.5</v>
      </c>
      <c r="N35" s="30">
        <v>7.3325000000000005</v>
      </c>
      <c r="O35" s="30">
        <v>130.74750000000003</v>
      </c>
      <c r="P35" s="30">
        <v>11.1</v>
      </c>
      <c r="Q35" s="30">
        <f>SUM(M35:P35)</f>
        <v>151.68000000000004</v>
      </c>
      <c r="R35" s="30">
        <f>F35+I35+L35+Q35</f>
        <v>198.85500000000002</v>
      </c>
      <c r="U35" s="28">
        <f>F35</f>
        <v>34.975000000000001</v>
      </c>
      <c r="V35" s="28">
        <f>I35</f>
        <v>0</v>
      </c>
      <c r="W35" s="28">
        <f>L35</f>
        <v>12.2</v>
      </c>
      <c r="X35" s="28">
        <f t="shared" si="0"/>
        <v>151.68000000000004</v>
      </c>
      <c r="Z35" s="32">
        <f>SUM(U35:Y35)</f>
        <v>198.85500000000002</v>
      </c>
    </row>
    <row r="36" spans="1:26" x14ac:dyDescent="0.2">
      <c r="A36" s="10" t="s">
        <v>5</v>
      </c>
      <c r="B36" s="6"/>
      <c r="C36" s="7"/>
      <c r="D36" s="30">
        <v>8.85</v>
      </c>
      <c r="E36" s="30"/>
      <c r="F36" s="30">
        <f t="shared" si="23"/>
        <v>8.85</v>
      </c>
      <c r="G36" s="30"/>
      <c r="H36" s="30"/>
      <c r="I36" s="30">
        <f t="shared" si="24"/>
        <v>0</v>
      </c>
      <c r="J36" s="30">
        <v>0</v>
      </c>
      <c r="K36" s="30">
        <v>30.75</v>
      </c>
      <c r="L36" s="30">
        <f t="shared" si="25"/>
        <v>30.75</v>
      </c>
      <c r="M36" s="30">
        <v>0</v>
      </c>
      <c r="N36" s="30">
        <v>0</v>
      </c>
      <c r="O36" s="30">
        <v>10.8</v>
      </c>
      <c r="P36" s="30">
        <v>0</v>
      </c>
      <c r="Q36" s="30">
        <f>SUM(M36:P36)</f>
        <v>10.8</v>
      </c>
      <c r="R36" s="30">
        <f>F36+I36+L36+Q36</f>
        <v>50.400000000000006</v>
      </c>
      <c r="U36" s="28">
        <f>F36</f>
        <v>8.85</v>
      </c>
      <c r="V36" s="28">
        <f>I36</f>
        <v>0</v>
      </c>
      <c r="W36" s="28">
        <f>L36</f>
        <v>30.75</v>
      </c>
      <c r="X36" s="28">
        <f t="shared" si="0"/>
        <v>10.8</v>
      </c>
      <c r="Z36" s="32">
        <f>SUM(U36:Y36)</f>
        <v>50.400000000000006</v>
      </c>
    </row>
    <row r="37" spans="1:26" x14ac:dyDescent="0.2">
      <c r="A37" s="8"/>
      <c r="B37" s="9"/>
      <c r="C37" s="7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26" x14ac:dyDescent="0.2">
      <c r="A38" s="10" t="s">
        <v>10</v>
      </c>
      <c r="B38" s="6"/>
      <c r="C38" s="7"/>
      <c r="D38" s="30">
        <v>0</v>
      </c>
      <c r="E38" s="30"/>
      <c r="F38" s="30">
        <f>F39+F40</f>
        <v>0</v>
      </c>
      <c r="G38" s="30"/>
      <c r="H38" s="30"/>
      <c r="I38" s="30">
        <f>I39+I40</f>
        <v>0</v>
      </c>
      <c r="J38" s="30">
        <v>0</v>
      </c>
      <c r="K38" s="30">
        <v>0</v>
      </c>
      <c r="L38" s="30">
        <f>L39+L40</f>
        <v>0</v>
      </c>
      <c r="M38" s="30">
        <v>0</v>
      </c>
      <c r="N38" s="30">
        <v>0</v>
      </c>
      <c r="O38" s="30">
        <v>0</v>
      </c>
      <c r="P38" s="30">
        <v>0</v>
      </c>
      <c r="Q38" s="30">
        <f>Q39+Q40</f>
        <v>0</v>
      </c>
      <c r="R38" s="30">
        <f>+R39+R40</f>
        <v>0</v>
      </c>
      <c r="U38" s="28">
        <f>F38</f>
        <v>0</v>
      </c>
      <c r="V38" s="28">
        <f>I38</f>
        <v>0</v>
      </c>
      <c r="W38" s="28">
        <f>L38</f>
        <v>0</v>
      </c>
      <c r="X38" s="28">
        <f t="shared" ref="X38:X98" si="26">Q38</f>
        <v>0</v>
      </c>
      <c r="Z38" s="32">
        <f t="shared" ref="Z38" si="27">+Z39+Z40</f>
        <v>0</v>
      </c>
    </row>
    <row r="39" spans="1:26" x14ac:dyDescent="0.2">
      <c r="A39" s="10" t="s">
        <v>4</v>
      </c>
      <c r="B39" s="6"/>
      <c r="C39" s="7"/>
      <c r="D39" s="30">
        <v>0</v>
      </c>
      <c r="E39" s="30"/>
      <c r="F39" s="30">
        <f t="shared" ref="F39:F40" si="28">SUM(D39:E39)</f>
        <v>0</v>
      </c>
      <c r="G39" s="30"/>
      <c r="H39" s="30"/>
      <c r="I39" s="30">
        <f t="shared" ref="I39:I40" si="29">SUM(G39:H39)</f>
        <v>0</v>
      </c>
      <c r="J39" s="30">
        <v>0</v>
      </c>
      <c r="K39" s="30">
        <v>0</v>
      </c>
      <c r="L39" s="30">
        <f t="shared" ref="L39:L40" si="30">SUM(J39:K39)</f>
        <v>0</v>
      </c>
      <c r="M39" s="30">
        <v>0</v>
      </c>
      <c r="N39" s="30">
        <v>0</v>
      </c>
      <c r="O39" s="30">
        <v>0</v>
      </c>
      <c r="P39" s="30">
        <v>0</v>
      </c>
      <c r="Q39" s="30">
        <f>SUM(M39:P39)</f>
        <v>0</v>
      </c>
      <c r="R39" s="30">
        <f>F39+I39+L39+Q39</f>
        <v>0</v>
      </c>
      <c r="U39" s="28">
        <f>F39</f>
        <v>0</v>
      </c>
      <c r="V39" s="28">
        <f>I39</f>
        <v>0</v>
      </c>
      <c r="W39" s="28">
        <f>L39</f>
        <v>0</v>
      </c>
      <c r="X39" s="28">
        <f t="shared" si="26"/>
        <v>0</v>
      </c>
      <c r="Z39" s="32">
        <f>SUM(U39:Y39)</f>
        <v>0</v>
      </c>
    </row>
    <row r="40" spans="1:26" x14ac:dyDescent="0.2">
      <c r="A40" s="10" t="s">
        <v>5</v>
      </c>
      <c r="B40" s="6"/>
      <c r="C40" s="7"/>
      <c r="D40" s="30">
        <v>0</v>
      </c>
      <c r="E40" s="30"/>
      <c r="F40" s="30">
        <f t="shared" si="28"/>
        <v>0</v>
      </c>
      <c r="G40" s="30"/>
      <c r="H40" s="30"/>
      <c r="I40" s="30">
        <f t="shared" si="29"/>
        <v>0</v>
      </c>
      <c r="J40" s="30">
        <v>0</v>
      </c>
      <c r="K40" s="30">
        <v>0</v>
      </c>
      <c r="L40" s="30">
        <f t="shared" si="30"/>
        <v>0</v>
      </c>
      <c r="M40" s="30">
        <v>0</v>
      </c>
      <c r="N40" s="30">
        <v>0</v>
      </c>
      <c r="O40" s="30">
        <v>0</v>
      </c>
      <c r="P40" s="30">
        <v>0</v>
      </c>
      <c r="Q40" s="30">
        <f>SUM(M40:P40)</f>
        <v>0</v>
      </c>
      <c r="R40" s="30">
        <f>F40+I40+L40+Q40</f>
        <v>0</v>
      </c>
      <c r="U40" s="28">
        <f>F40</f>
        <v>0</v>
      </c>
      <c r="V40" s="28">
        <f>I40</f>
        <v>0</v>
      </c>
      <c r="W40" s="28">
        <f>L40</f>
        <v>0</v>
      </c>
      <c r="X40" s="28">
        <f t="shared" si="26"/>
        <v>0</v>
      </c>
      <c r="Z40" s="32">
        <f>SUM(U40:Y40)</f>
        <v>0</v>
      </c>
    </row>
    <row r="41" spans="1:26" x14ac:dyDescent="0.2">
      <c r="A41" s="8"/>
      <c r="B41" s="9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U41" s="28">
        <f>F41</f>
        <v>0</v>
      </c>
      <c r="V41" s="28">
        <f>I41</f>
        <v>0</v>
      </c>
      <c r="W41" s="28">
        <f>L41</f>
        <v>0</v>
      </c>
      <c r="X41" s="28">
        <f t="shared" si="26"/>
        <v>0</v>
      </c>
    </row>
    <row r="42" spans="1:26" x14ac:dyDescent="0.2">
      <c r="A42" s="10" t="s">
        <v>11</v>
      </c>
      <c r="B42" s="6"/>
      <c r="C42" s="7"/>
      <c r="D42" s="30">
        <v>0</v>
      </c>
      <c r="E42" s="30"/>
      <c r="F42" s="30">
        <f>F43+F44</f>
        <v>0</v>
      </c>
      <c r="G42" s="30"/>
      <c r="H42" s="30"/>
      <c r="I42" s="30">
        <f>I43+I44</f>
        <v>0</v>
      </c>
      <c r="J42" s="30">
        <v>0</v>
      </c>
      <c r="K42" s="30">
        <v>0</v>
      </c>
      <c r="L42" s="30">
        <f>L43+L44</f>
        <v>0</v>
      </c>
      <c r="M42" s="30">
        <v>0</v>
      </c>
      <c r="N42" s="30">
        <v>0</v>
      </c>
      <c r="O42" s="30">
        <v>0</v>
      </c>
      <c r="P42" s="30">
        <v>0</v>
      </c>
      <c r="Q42" s="30">
        <f>Q43+Q44</f>
        <v>0</v>
      </c>
      <c r="R42" s="30">
        <f>+R43+R44</f>
        <v>0</v>
      </c>
      <c r="U42" s="28">
        <f>F42</f>
        <v>0</v>
      </c>
      <c r="V42" s="28">
        <f>I42</f>
        <v>0</v>
      </c>
      <c r="W42" s="28">
        <f>L42</f>
        <v>0</v>
      </c>
      <c r="X42" s="28">
        <f t="shared" si="26"/>
        <v>0</v>
      </c>
      <c r="Z42" s="32">
        <f>+Z43+Z44</f>
        <v>0</v>
      </c>
    </row>
    <row r="43" spans="1:26" x14ac:dyDescent="0.2">
      <c r="A43" s="10" t="s">
        <v>4</v>
      </c>
      <c r="B43" s="6"/>
      <c r="C43" s="7"/>
      <c r="D43" s="30">
        <v>0</v>
      </c>
      <c r="E43" s="30"/>
      <c r="F43" s="30">
        <f t="shared" ref="F43:F44" si="31">SUM(D43:E43)</f>
        <v>0</v>
      </c>
      <c r="G43" s="30"/>
      <c r="H43" s="30"/>
      <c r="I43" s="30">
        <f t="shared" ref="I43:I44" si="32">SUM(G43:H43)</f>
        <v>0</v>
      </c>
      <c r="J43" s="30">
        <v>0</v>
      </c>
      <c r="K43" s="30">
        <v>0</v>
      </c>
      <c r="L43" s="30">
        <f t="shared" ref="L43:L44" si="33">SUM(J43:K43)</f>
        <v>0</v>
      </c>
      <c r="M43" s="30">
        <v>0</v>
      </c>
      <c r="N43" s="30">
        <v>0</v>
      </c>
      <c r="O43" s="30">
        <v>0</v>
      </c>
      <c r="P43" s="30">
        <v>0</v>
      </c>
      <c r="Q43" s="30">
        <f>SUM(M43:P43)</f>
        <v>0</v>
      </c>
      <c r="R43" s="30">
        <f>F43+I43+L43+Q43</f>
        <v>0</v>
      </c>
      <c r="U43" s="28">
        <f>F43</f>
        <v>0</v>
      </c>
      <c r="V43" s="28">
        <f>I43</f>
        <v>0</v>
      </c>
      <c r="W43" s="28">
        <f>L43</f>
        <v>0</v>
      </c>
      <c r="X43" s="28">
        <f t="shared" si="26"/>
        <v>0</v>
      </c>
      <c r="Z43" s="32">
        <f>SUM(U43:Y43)</f>
        <v>0</v>
      </c>
    </row>
    <row r="44" spans="1:26" x14ac:dyDescent="0.2">
      <c r="A44" s="10" t="s">
        <v>5</v>
      </c>
      <c r="B44" s="6"/>
      <c r="C44" s="7"/>
      <c r="D44" s="30">
        <v>0</v>
      </c>
      <c r="E44" s="30"/>
      <c r="F44" s="30">
        <f t="shared" si="31"/>
        <v>0</v>
      </c>
      <c r="G44" s="30"/>
      <c r="H44" s="30"/>
      <c r="I44" s="30">
        <f t="shared" si="32"/>
        <v>0</v>
      </c>
      <c r="J44" s="30">
        <v>0</v>
      </c>
      <c r="K44" s="30">
        <v>0</v>
      </c>
      <c r="L44" s="30">
        <f t="shared" si="33"/>
        <v>0</v>
      </c>
      <c r="M44" s="30">
        <v>0</v>
      </c>
      <c r="N44" s="30">
        <v>0</v>
      </c>
      <c r="O44" s="30">
        <v>0</v>
      </c>
      <c r="P44" s="30">
        <v>0</v>
      </c>
      <c r="Q44" s="30">
        <f>SUM(M44:P44)</f>
        <v>0</v>
      </c>
      <c r="R44" s="30">
        <f>F44+I44+L44+Q44</f>
        <v>0</v>
      </c>
      <c r="U44" s="28">
        <f>F44</f>
        <v>0</v>
      </c>
      <c r="V44" s="28">
        <f>I44</f>
        <v>0</v>
      </c>
      <c r="W44" s="28">
        <f>L44</f>
        <v>0</v>
      </c>
      <c r="X44" s="28">
        <f t="shared" si="26"/>
        <v>0</v>
      </c>
      <c r="Z44" s="32">
        <f>SUM(U44:Y44)</f>
        <v>0</v>
      </c>
    </row>
    <row r="45" spans="1:26" x14ac:dyDescent="0.2">
      <c r="A45" s="10"/>
      <c r="B45" s="6"/>
      <c r="C45" s="7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26" x14ac:dyDescent="0.2">
      <c r="A46" s="10" t="s">
        <v>12</v>
      </c>
      <c r="B46" s="6"/>
      <c r="C46" s="7"/>
      <c r="D46" s="30">
        <v>1706.0666666666511</v>
      </c>
      <c r="E46" s="30"/>
      <c r="F46" s="30">
        <f>F47+F48</f>
        <v>1706.0666666666511</v>
      </c>
      <c r="G46" s="30"/>
      <c r="H46" s="30"/>
      <c r="I46" s="30">
        <f>I47+I48</f>
        <v>0</v>
      </c>
      <c r="J46" s="30">
        <v>1575.6833333333489</v>
      </c>
      <c r="K46" s="30">
        <v>2417.6833333333489</v>
      </c>
      <c r="L46" s="30">
        <f>L47+L48</f>
        <v>3993.3666666666977</v>
      </c>
      <c r="M46" s="30">
        <v>1256.1666666667443</v>
      </c>
      <c r="N46" s="30">
        <v>630.69999999995343</v>
      </c>
      <c r="O46" s="30">
        <v>1658.1333333333023</v>
      </c>
      <c r="P46" s="30">
        <v>5817.6666666667443</v>
      </c>
      <c r="Q46" s="30">
        <f>Q47+Q48</f>
        <v>9362.6666666667443</v>
      </c>
      <c r="R46" s="30">
        <f>+R47+R48</f>
        <v>15062.100000000093</v>
      </c>
      <c r="U46" s="28">
        <f>F46</f>
        <v>1706.0666666666511</v>
      </c>
      <c r="V46" s="28">
        <f>I46</f>
        <v>0</v>
      </c>
      <c r="W46" s="28">
        <f>L46</f>
        <v>3993.3666666666977</v>
      </c>
      <c r="X46" s="28">
        <f t="shared" si="26"/>
        <v>9362.6666666667443</v>
      </c>
      <c r="Z46" s="32">
        <f t="shared" ref="Z46" si="34">+Z47+Z48</f>
        <v>15062.100000000093</v>
      </c>
    </row>
    <row r="47" spans="1:26" x14ac:dyDescent="0.2">
      <c r="A47" s="10" t="s">
        <v>4</v>
      </c>
      <c r="B47" s="6"/>
      <c r="C47" s="7"/>
      <c r="D47" s="30">
        <v>1538.5666666666511</v>
      </c>
      <c r="E47" s="30"/>
      <c r="F47" s="30">
        <f t="shared" ref="F47:F48" si="35">SUM(D47:E47)</f>
        <v>1538.5666666666511</v>
      </c>
      <c r="G47" s="30"/>
      <c r="H47" s="30"/>
      <c r="I47" s="30">
        <f t="shared" ref="I47:I48" si="36">SUM(G47:H47)</f>
        <v>0</v>
      </c>
      <c r="J47" s="30">
        <v>1575.6833333333489</v>
      </c>
      <c r="K47" s="30">
        <v>1491.4999999997672</v>
      </c>
      <c r="L47" s="30">
        <f t="shared" ref="L47:L48" si="37">SUM(J47:K47)</f>
        <v>3067.183333333116</v>
      </c>
      <c r="M47" s="30">
        <v>1256.1666666667443</v>
      </c>
      <c r="N47" s="30">
        <v>630.69999999995343</v>
      </c>
      <c r="O47" s="30">
        <v>1620.1666666665114</v>
      </c>
      <c r="P47" s="30">
        <v>5817.6666666667443</v>
      </c>
      <c r="Q47" s="30">
        <f>SUM(M47:P47)</f>
        <v>9324.6999999999534</v>
      </c>
      <c r="R47" s="30">
        <f>F47+I47+L47+Q47</f>
        <v>13930.449999999721</v>
      </c>
      <c r="U47" s="28">
        <f>F47</f>
        <v>1538.5666666666511</v>
      </c>
      <c r="V47" s="28">
        <f>I47</f>
        <v>0</v>
      </c>
      <c r="W47" s="28">
        <f>L47</f>
        <v>3067.183333333116</v>
      </c>
      <c r="X47" s="28">
        <f t="shared" si="26"/>
        <v>9324.6999999999534</v>
      </c>
      <c r="Z47" s="32">
        <f>SUM(U47:Y47)</f>
        <v>13930.449999999721</v>
      </c>
    </row>
    <row r="48" spans="1:26" x14ac:dyDescent="0.2">
      <c r="A48" s="10" t="s">
        <v>5</v>
      </c>
      <c r="B48" s="6"/>
      <c r="C48" s="7"/>
      <c r="D48" s="30">
        <v>167.5</v>
      </c>
      <c r="E48" s="30"/>
      <c r="F48" s="30">
        <f t="shared" si="35"/>
        <v>167.5</v>
      </c>
      <c r="G48" s="30"/>
      <c r="H48" s="30"/>
      <c r="I48" s="30">
        <f t="shared" si="36"/>
        <v>0</v>
      </c>
      <c r="J48" s="30">
        <v>0</v>
      </c>
      <c r="K48" s="30">
        <v>926.18333333358169</v>
      </c>
      <c r="L48" s="30">
        <f t="shared" si="37"/>
        <v>926.18333333358169</v>
      </c>
      <c r="M48" s="30">
        <v>0</v>
      </c>
      <c r="N48" s="30">
        <v>0</v>
      </c>
      <c r="O48" s="30">
        <v>37.966666666790843</v>
      </c>
      <c r="P48" s="30">
        <v>0</v>
      </c>
      <c r="Q48" s="30">
        <f>SUM(M48:P48)</f>
        <v>37.966666666790843</v>
      </c>
      <c r="R48" s="30">
        <f>F48+I48+L48+Q48</f>
        <v>1131.6500000003725</v>
      </c>
      <c r="U48" s="28">
        <f>F48</f>
        <v>167.5</v>
      </c>
      <c r="V48" s="28">
        <f>I48</f>
        <v>0</v>
      </c>
      <c r="W48" s="28">
        <f>L48</f>
        <v>926.18333333358169</v>
      </c>
      <c r="X48" s="28">
        <f t="shared" si="26"/>
        <v>37.966666666790843</v>
      </c>
      <c r="Z48" s="32">
        <f>SUM(U48:Y48)</f>
        <v>1131.6500000003725</v>
      </c>
    </row>
    <row r="49" spans="1:26" x14ac:dyDescent="0.2">
      <c r="A49" s="8"/>
      <c r="B49" s="9"/>
      <c r="C49" s="7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1:26" x14ac:dyDescent="0.2">
      <c r="A50" s="10" t="s">
        <v>13</v>
      </c>
      <c r="B50" s="6"/>
      <c r="C50" s="7"/>
      <c r="D50" s="30">
        <v>1706.0666666666511</v>
      </c>
      <c r="E50" s="30"/>
      <c r="F50" s="30">
        <f>F51+F52</f>
        <v>1706.0666666666511</v>
      </c>
      <c r="G50" s="30"/>
      <c r="H50" s="30"/>
      <c r="I50" s="30">
        <f>I51+I52</f>
        <v>0</v>
      </c>
      <c r="J50" s="30">
        <v>1575.6833333333489</v>
      </c>
      <c r="K50" s="30">
        <v>2417.6833333333489</v>
      </c>
      <c r="L50" s="30">
        <f>L51+L52</f>
        <v>3993.3666666666977</v>
      </c>
      <c r="M50" s="30">
        <v>1256.1666666667443</v>
      </c>
      <c r="N50" s="30">
        <v>630.69999999995343</v>
      </c>
      <c r="O50" s="30">
        <v>1658.1333333333023</v>
      </c>
      <c r="P50" s="30">
        <v>5817.6666666667443</v>
      </c>
      <c r="Q50" s="30">
        <f>Q51+Q52</f>
        <v>9362.6666666667443</v>
      </c>
      <c r="R50" s="30">
        <f>+R51+R52</f>
        <v>15062.100000000093</v>
      </c>
      <c r="U50" s="28">
        <f>F50</f>
        <v>1706.0666666666511</v>
      </c>
      <c r="V50" s="28">
        <f>I50</f>
        <v>0</v>
      </c>
      <c r="W50" s="28">
        <f>L50</f>
        <v>3993.3666666666977</v>
      </c>
      <c r="X50" s="28">
        <f t="shared" si="26"/>
        <v>9362.6666666667443</v>
      </c>
      <c r="Z50" s="32">
        <f>+Z51+Z52</f>
        <v>15062.100000000093</v>
      </c>
    </row>
    <row r="51" spans="1:26" x14ac:dyDescent="0.2">
      <c r="A51" s="10" t="s">
        <v>4</v>
      </c>
      <c r="B51" s="6"/>
      <c r="C51" s="7"/>
      <c r="D51" s="30">
        <v>1538.5666666666511</v>
      </c>
      <c r="E51" s="30"/>
      <c r="F51" s="30">
        <f t="shared" ref="F51:F52" si="38">SUM(D51:E51)</f>
        <v>1538.5666666666511</v>
      </c>
      <c r="G51" s="30"/>
      <c r="H51" s="30"/>
      <c r="I51" s="30">
        <f t="shared" ref="I51:I52" si="39">SUM(G51:H51)</f>
        <v>0</v>
      </c>
      <c r="J51" s="30">
        <v>1575.6833333333489</v>
      </c>
      <c r="K51" s="30">
        <v>1491.4999999997672</v>
      </c>
      <c r="L51" s="30">
        <f t="shared" ref="L51:L52" si="40">SUM(J51:K51)</f>
        <v>3067.183333333116</v>
      </c>
      <c r="M51" s="30">
        <v>1256.1666666667443</v>
      </c>
      <c r="N51" s="30">
        <v>630.69999999995343</v>
      </c>
      <c r="O51" s="30">
        <v>1620.1666666665114</v>
      </c>
      <c r="P51" s="30">
        <v>5817.6666666667443</v>
      </c>
      <c r="Q51" s="30">
        <f>SUM(M51:P51)</f>
        <v>9324.6999999999534</v>
      </c>
      <c r="R51" s="30">
        <f>F51+I51+L51+Q51</f>
        <v>13930.449999999721</v>
      </c>
      <c r="U51" s="28">
        <f>F51</f>
        <v>1538.5666666666511</v>
      </c>
      <c r="V51" s="28">
        <f>I51</f>
        <v>0</v>
      </c>
      <c r="W51" s="28">
        <f>L51</f>
        <v>3067.183333333116</v>
      </c>
      <c r="X51" s="28">
        <f t="shared" si="26"/>
        <v>9324.6999999999534</v>
      </c>
      <c r="Z51" s="32">
        <f>SUM(U51:Y51)</f>
        <v>13930.449999999721</v>
      </c>
    </row>
    <row r="52" spans="1:26" x14ac:dyDescent="0.2">
      <c r="A52" s="10" t="s">
        <v>5</v>
      </c>
      <c r="B52" s="6"/>
      <c r="C52" s="7"/>
      <c r="D52" s="30">
        <v>167.5</v>
      </c>
      <c r="E52" s="30"/>
      <c r="F52" s="30">
        <f t="shared" si="38"/>
        <v>167.5</v>
      </c>
      <c r="G52" s="30"/>
      <c r="H52" s="30"/>
      <c r="I52" s="30">
        <f t="shared" si="39"/>
        <v>0</v>
      </c>
      <c r="J52" s="30">
        <v>0</v>
      </c>
      <c r="K52" s="30">
        <v>926.18333333358169</v>
      </c>
      <c r="L52" s="30">
        <f t="shared" si="40"/>
        <v>926.18333333358169</v>
      </c>
      <c r="M52" s="30">
        <v>0</v>
      </c>
      <c r="N52" s="30">
        <v>0</v>
      </c>
      <c r="O52" s="30">
        <v>37.966666666790843</v>
      </c>
      <c r="P52" s="30">
        <v>0</v>
      </c>
      <c r="Q52" s="30">
        <f>SUM(M52:P52)</f>
        <v>37.966666666790843</v>
      </c>
      <c r="R52" s="30">
        <f>F52+I52+L52+Q52</f>
        <v>1131.6500000003725</v>
      </c>
      <c r="U52" s="28">
        <f>F52</f>
        <v>167.5</v>
      </c>
      <c r="V52" s="28">
        <f>I52</f>
        <v>0</v>
      </c>
      <c r="W52" s="28">
        <f>L52</f>
        <v>926.18333333358169</v>
      </c>
      <c r="X52" s="28">
        <f t="shared" si="26"/>
        <v>37.966666666790843</v>
      </c>
      <c r="Z52" s="32">
        <f>SUM(U52:Y52)</f>
        <v>1131.6500000003725</v>
      </c>
    </row>
    <row r="53" spans="1:26" x14ac:dyDescent="0.2">
      <c r="A53" s="8"/>
      <c r="B53" s="9"/>
      <c r="C53" s="7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1:26" x14ac:dyDescent="0.2">
      <c r="A54" s="10" t="s">
        <v>14</v>
      </c>
      <c r="B54" s="6"/>
      <c r="C54" s="7"/>
      <c r="D54" s="30">
        <v>1706.0666666666511</v>
      </c>
      <c r="E54" s="30"/>
      <c r="F54" s="30">
        <f>F55+F56</f>
        <v>1706.0666666666511</v>
      </c>
      <c r="G54" s="30"/>
      <c r="H54" s="30"/>
      <c r="I54" s="30">
        <f>I55+I56</f>
        <v>0</v>
      </c>
      <c r="J54" s="30">
        <v>1575.6833333333489</v>
      </c>
      <c r="K54" s="30">
        <v>2417.6833333333489</v>
      </c>
      <c r="L54" s="30">
        <f>L55+L56</f>
        <v>3993.3666666666977</v>
      </c>
      <c r="M54" s="30">
        <v>1256.1666666667443</v>
      </c>
      <c r="N54" s="30">
        <v>630.69999999995343</v>
      </c>
      <c r="O54" s="30">
        <v>1658.1333333333023</v>
      </c>
      <c r="P54" s="30">
        <v>5817.6666666667443</v>
      </c>
      <c r="Q54" s="30">
        <f>Q55+Q56</f>
        <v>9362.6666666667443</v>
      </c>
      <c r="R54" s="30">
        <f>+R55+R56</f>
        <v>15062.100000000093</v>
      </c>
      <c r="U54" s="28">
        <f>F54</f>
        <v>1706.0666666666511</v>
      </c>
      <c r="V54" s="28">
        <f>I54</f>
        <v>0</v>
      </c>
      <c r="W54" s="28">
        <f>L54</f>
        <v>3993.3666666666977</v>
      </c>
      <c r="X54" s="28">
        <f t="shared" si="26"/>
        <v>9362.6666666667443</v>
      </c>
      <c r="Z54" s="32">
        <f t="shared" ref="Z54" si="41">+Z55+Z56</f>
        <v>15062.100000000093</v>
      </c>
    </row>
    <row r="55" spans="1:26" x14ac:dyDescent="0.2">
      <c r="A55" s="10" t="s">
        <v>4</v>
      </c>
      <c r="B55" s="6"/>
      <c r="C55" s="7"/>
      <c r="D55" s="30">
        <v>1538.5666666666511</v>
      </c>
      <c r="E55" s="30"/>
      <c r="F55" s="30">
        <f t="shared" ref="F55:F56" si="42">SUM(D55:E55)</f>
        <v>1538.5666666666511</v>
      </c>
      <c r="G55" s="30"/>
      <c r="H55" s="30"/>
      <c r="I55" s="30">
        <f t="shared" ref="I55:I56" si="43">SUM(G55:H55)</f>
        <v>0</v>
      </c>
      <c r="J55" s="30">
        <v>1575.6833333333489</v>
      </c>
      <c r="K55" s="30">
        <v>1491.4999999997672</v>
      </c>
      <c r="L55" s="30">
        <f t="shared" ref="L55:L56" si="44">SUM(J55:K55)</f>
        <v>3067.183333333116</v>
      </c>
      <c r="M55" s="30">
        <v>1256.1666666667443</v>
      </c>
      <c r="N55" s="30">
        <v>630.69999999995343</v>
      </c>
      <c r="O55" s="30">
        <v>1620.1666666665114</v>
      </c>
      <c r="P55" s="30">
        <v>5817.6666666667443</v>
      </c>
      <c r="Q55" s="30">
        <f>SUM(M55:P55)</f>
        <v>9324.6999999999534</v>
      </c>
      <c r="R55" s="30">
        <f>F55+I55+L55+Q55</f>
        <v>13930.449999999721</v>
      </c>
      <c r="U55" s="28">
        <f>F55</f>
        <v>1538.5666666666511</v>
      </c>
      <c r="V55" s="28">
        <f>I55</f>
        <v>0</v>
      </c>
      <c r="W55" s="28">
        <f>L55</f>
        <v>3067.183333333116</v>
      </c>
      <c r="X55" s="28">
        <f t="shared" si="26"/>
        <v>9324.6999999999534</v>
      </c>
      <c r="Z55" s="32">
        <f>SUM(U55:Y55)</f>
        <v>13930.449999999721</v>
      </c>
    </row>
    <row r="56" spans="1:26" x14ac:dyDescent="0.2">
      <c r="A56" s="10" t="s">
        <v>5</v>
      </c>
      <c r="B56" s="6"/>
      <c r="C56" s="7"/>
      <c r="D56" s="30">
        <v>167.5</v>
      </c>
      <c r="E56" s="30"/>
      <c r="F56" s="30">
        <f t="shared" si="42"/>
        <v>167.5</v>
      </c>
      <c r="G56" s="30"/>
      <c r="H56" s="30"/>
      <c r="I56" s="30">
        <f t="shared" si="43"/>
        <v>0</v>
      </c>
      <c r="J56" s="30">
        <v>0</v>
      </c>
      <c r="K56" s="30">
        <v>926.18333333358169</v>
      </c>
      <c r="L56" s="30">
        <f t="shared" si="44"/>
        <v>926.18333333358169</v>
      </c>
      <c r="M56" s="30">
        <v>0</v>
      </c>
      <c r="N56" s="30">
        <v>0</v>
      </c>
      <c r="O56" s="30">
        <v>37.966666666790843</v>
      </c>
      <c r="P56" s="30">
        <v>0</v>
      </c>
      <c r="Q56" s="30">
        <f>SUM(M56:P56)</f>
        <v>37.966666666790843</v>
      </c>
      <c r="R56" s="30">
        <f>F56+I56+L56+Q56</f>
        <v>1131.6500000003725</v>
      </c>
      <c r="U56" s="28">
        <f>F56</f>
        <v>167.5</v>
      </c>
      <c r="V56" s="28">
        <f>I56</f>
        <v>0</v>
      </c>
      <c r="W56" s="28">
        <f>L56</f>
        <v>926.18333333358169</v>
      </c>
      <c r="X56" s="28">
        <f t="shared" si="26"/>
        <v>37.966666666790843</v>
      </c>
      <c r="Z56" s="32">
        <f>SUM(U56:Y56)</f>
        <v>1131.6500000003725</v>
      </c>
    </row>
    <row r="57" spans="1:26" x14ac:dyDescent="0.2">
      <c r="A57" s="12"/>
      <c r="B57" s="13"/>
      <c r="C57" s="14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26" ht="15.75" x14ac:dyDescent="0.25">
      <c r="A58" s="15" t="s">
        <v>15</v>
      </c>
      <c r="B58" s="16"/>
      <c r="C58" s="17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</row>
    <row r="59" spans="1:26" x14ac:dyDescent="0.2">
      <c r="A59" s="8"/>
      <c r="B59" s="9"/>
      <c r="C59" s="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26" ht="15.75" x14ac:dyDescent="0.25">
      <c r="A60" s="5" t="s">
        <v>16</v>
      </c>
      <c r="B60" s="18"/>
      <c r="C60" s="19"/>
      <c r="D60" s="30">
        <v>200</v>
      </c>
      <c r="E60" s="30"/>
      <c r="F60" s="30">
        <f>+F62+F80</f>
        <v>200</v>
      </c>
      <c r="G60" s="30"/>
      <c r="H60" s="30"/>
      <c r="I60" s="30">
        <f>+I62+I80</f>
        <v>0</v>
      </c>
      <c r="J60" s="30">
        <v>0</v>
      </c>
      <c r="K60" s="30">
        <v>21926.337000000003</v>
      </c>
      <c r="L60" s="30">
        <f>+L62+L80</f>
        <v>21926.337000000003</v>
      </c>
      <c r="M60" s="30">
        <v>0</v>
      </c>
      <c r="N60" s="30">
        <v>0</v>
      </c>
      <c r="O60" s="30">
        <v>90244.347000000009</v>
      </c>
      <c r="P60" s="30">
        <v>0</v>
      </c>
      <c r="Q60" s="30">
        <f>+Q62+Q80</f>
        <v>90244.347000000009</v>
      </c>
      <c r="R60" s="30">
        <f t="shared" ref="R60" si="45">+R62+R80</f>
        <v>112370.68400000001</v>
      </c>
      <c r="U60" s="28">
        <f>F60</f>
        <v>200</v>
      </c>
      <c r="V60" s="28">
        <f>I60</f>
        <v>0</v>
      </c>
      <c r="W60" s="28">
        <f>L60</f>
        <v>21926.337000000003</v>
      </c>
      <c r="X60" s="28">
        <f t="shared" si="26"/>
        <v>90244.347000000009</v>
      </c>
      <c r="Z60" s="32">
        <f t="shared" ref="Z60" si="46">+Z62+Z80</f>
        <v>112370.68400000001</v>
      </c>
    </row>
    <row r="61" spans="1:26" x14ac:dyDescent="0.2">
      <c r="A61" s="8"/>
      <c r="B61" s="9"/>
      <c r="C61" s="7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26" ht="15.75" x14ac:dyDescent="0.25">
      <c r="A62" s="5" t="s">
        <v>17</v>
      </c>
      <c r="B62" s="18"/>
      <c r="C62" s="19"/>
      <c r="D62" s="30">
        <v>200</v>
      </c>
      <c r="E62" s="30"/>
      <c r="F62" s="30">
        <f>+F64+F72</f>
        <v>200</v>
      </c>
      <c r="G62" s="30"/>
      <c r="H62" s="30"/>
      <c r="I62" s="30">
        <f>+I64+I72</f>
        <v>0</v>
      </c>
      <c r="J62" s="30">
        <v>0</v>
      </c>
      <c r="K62" s="30">
        <v>3227.34</v>
      </c>
      <c r="L62" s="30">
        <f>+L64+L72</f>
        <v>3227.34</v>
      </c>
      <c r="M62" s="30">
        <v>0</v>
      </c>
      <c r="N62" s="30">
        <v>0</v>
      </c>
      <c r="O62" s="30">
        <v>77754.615000000005</v>
      </c>
      <c r="P62" s="30">
        <v>0</v>
      </c>
      <c r="Q62" s="30">
        <f>+Q64+Q72</f>
        <v>77754.615000000005</v>
      </c>
      <c r="R62" s="30">
        <f t="shared" ref="R62" si="47">+R64+R72</f>
        <v>81181.955000000002</v>
      </c>
      <c r="U62" s="28">
        <f>F62</f>
        <v>200</v>
      </c>
      <c r="V62" s="28">
        <f>I62</f>
        <v>0</v>
      </c>
      <c r="W62" s="28">
        <f>L62</f>
        <v>3227.34</v>
      </c>
      <c r="X62" s="28">
        <f t="shared" si="26"/>
        <v>77754.615000000005</v>
      </c>
      <c r="Z62" s="32">
        <f t="shared" ref="Z62" si="48">+Z64+Z72</f>
        <v>81181.955000000002</v>
      </c>
    </row>
    <row r="63" spans="1:26" x14ac:dyDescent="0.2">
      <c r="A63" s="8"/>
      <c r="B63" s="9"/>
      <c r="C63" s="7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26" ht="15.75" x14ac:dyDescent="0.25">
      <c r="A64" s="5" t="s">
        <v>18</v>
      </c>
      <c r="B64" s="18"/>
      <c r="C64" s="19"/>
      <c r="D64" s="30">
        <v>200</v>
      </c>
      <c r="E64" s="30"/>
      <c r="F64" s="30">
        <f>SUM(F65:F70)</f>
        <v>200</v>
      </c>
      <c r="G64" s="30"/>
      <c r="H64" s="30"/>
      <c r="I64" s="30">
        <f>SUM(I65:I70)</f>
        <v>0</v>
      </c>
      <c r="J64" s="30">
        <v>0</v>
      </c>
      <c r="K64" s="30">
        <v>2563.34</v>
      </c>
      <c r="L64" s="30">
        <f>SUM(L65:L70)</f>
        <v>2563.34</v>
      </c>
      <c r="M64" s="30">
        <v>0</v>
      </c>
      <c r="N64" s="30">
        <v>0</v>
      </c>
      <c r="O64" s="30">
        <v>77754.615000000005</v>
      </c>
      <c r="P64" s="30">
        <v>0</v>
      </c>
      <c r="Q64" s="30">
        <f>SUM(Q65:Q70)</f>
        <v>77754.615000000005</v>
      </c>
      <c r="R64" s="30">
        <f t="shared" ref="R64" si="49">SUM(R65:R70)</f>
        <v>80517.955000000002</v>
      </c>
      <c r="U64" s="28">
        <f>F64</f>
        <v>200</v>
      </c>
      <c r="V64" s="28">
        <f>I64</f>
        <v>0</v>
      </c>
      <c r="W64" s="28">
        <f>L64</f>
        <v>2563.34</v>
      </c>
      <c r="X64" s="28">
        <f t="shared" si="26"/>
        <v>77754.615000000005</v>
      </c>
      <c r="Z64" s="32">
        <f t="shared" ref="Z64" si="50">SUM(Z65:Z70)</f>
        <v>80517.955000000002</v>
      </c>
    </row>
    <row r="65" spans="1:26" x14ac:dyDescent="0.2">
      <c r="A65" s="10" t="s">
        <v>19</v>
      </c>
      <c r="B65" s="6"/>
      <c r="C65" s="7"/>
      <c r="D65" s="30">
        <v>0</v>
      </c>
      <c r="E65" s="30"/>
      <c r="F65" s="30">
        <f t="shared" ref="F65:F70" si="51">SUM(D65:E65)</f>
        <v>0</v>
      </c>
      <c r="G65" s="30"/>
      <c r="H65" s="30"/>
      <c r="I65" s="30">
        <f t="shared" ref="I65:I70" si="52">SUM(G65:H65)</f>
        <v>0</v>
      </c>
      <c r="J65" s="30">
        <v>0</v>
      </c>
      <c r="K65" s="30">
        <v>2563.34</v>
      </c>
      <c r="L65" s="30">
        <f t="shared" ref="L65:L70" si="53">SUM(J65:K65)</f>
        <v>2563.34</v>
      </c>
      <c r="M65" s="30">
        <v>0</v>
      </c>
      <c r="N65" s="30">
        <v>0</v>
      </c>
      <c r="O65" s="30">
        <v>0</v>
      </c>
      <c r="P65" s="30">
        <v>0</v>
      </c>
      <c r="Q65" s="30">
        <f>SUM(M65:P65)</f>
        <v>0</v>
      </c>
      <c r="R65" s="30">
        <f>F65+I65+L65+Q65</f>
        <v>2563.34</v>
      </c>
      <c r="U65" s="28">
        <f>F65</f>
        <v>0</v>
      </c>
      <c r="V65" s="28">
        <f>I65</f>
        <v>0</v>
      </c>
      <c r="W65" s="28">
        <f>L65</f>
        <v>2563.34</v>
      </c>
      <c r="X65" s="28">
        <f t="shared" si="26"/>
        <v>0</v>
      </c>
      <c r="Z65" s="32">
        <f>SUM(U65:Y65)</f>
        <v>2563.34</v>
      </c>
    </row>
    <row r="66" spans="1:26" x14ac:dyDescent="0.2">
      <c r="A66" s="10" t="s">
        <v>20</v>
      </c>
      <c r="B66" s="6"/>
      <c r="C66" s="7"/>
      <c r="D66" s="30">
        <v>200</v>
      </c>
      <c r="E66" s="30"/>
      <c r="F66" s="30">
        <f t="shared" si="51"/>
        <v>200</v>
      </c>
      <c r="G66" s="30"/>
      <c r="H66" s="30"/>
      <c r="I66" s="30">
        <f t="shared" si="52"/>
        <v>0</v>
      </c>
      <c r="J66" s="30">
        <v>0</v>
      </c>
      <c r="K66" s="30">
        <v>0</v>
      </c>
      <c r="L66" s="30">
        <f t="shared" si="53"/>
        <v>0</v>
      </c>
      <c r="M66" s="30">
        <v>0</v>
      </c>
      <c r="N66" s="30">
        <v>0</v>
      </c>
      <c r="O66" s="30">
        <v>77754.615000000005</v>
      </c>
      <c r="P66" s="30">
        <v>0</v>
      </c>
      <c r="Q66" s="30">
        <f>SUM(M66:P66)</f>
        <v>77754.615000000005</v>
      </c>
      <c r="R66" s="30">
        <f>F66+I66+L66+Q66</f>
        <v>77954.615000000005</v>
      </c>
      <c r="U66" s="28">
        <f>F66</f>
        <v>200</v>
      </c>
      <c r="V66" s="28">
        <f>I66</f>
        <v>0</v>
      </c>
      <c r="W66" s="28">
        <f>L66</f>
        <v>0</v>
      </c>
      <c r="X66" s="28">
        <f t="shared" si="26"/>
        <v>77754.615000000005</v>
      </c>
      <c r="Z66" s="32">
        <f t="shared" ref="Z66:Z70" si="54">SUM(U66:Y66)</f>
        <v>77954.615000000005</v>
      </c>
    </row>
    <row r="67" spans="1:26" x14ac:dyDescent="0.2">
      <c r="A67" s="10" t="s">
        <v>21</v>
      </c>
      <c r="B67" s="6"/>
      <c r="C67" s="7"/>
      <c r="D67" s="30">
        <v>0</v>
      </c>
      <c r="E67" s="30"/>
      <c r="F67" s="30">
        <f t="shared" si="51"/>
        <v>0</v>
      </c>
      <c r="G67" s="30"/>
      <c r="H67" s="30"/>
      <c r="I67" s="30">
        <f t="shared" si="52"/>
        <v>0</v>
      </c>
      <c r="J67" s="30">
        <v>0</v>
      </c>
      <c r="K67" s="30">
        <v>0</v>
      </c>
      <c r="L67" s="30">
        <f t="shared" si="53"/>
        <v>0</v>
      </c>
      <c r="M67" s="30">
        <v>0</v>
      </c>
      <c r="N67" s="30">
        <v>0</v>
      </c>
      <c r="O67" s="30">
        <v>0</v>
      </c>
      <c r="P67" s="30">
        <v>0</v>
      </c>
      <c r="Q67" s="30">
        <f>SUM(M67:P67)</f>
        <v>0</v>
      </c>
      <c r="R67" s="30">
        <f>F67+I67+L67+Q67</f>
        <v>0</v>
      </c>
      <c r="U67" s="28">
        <f>F67</f>
        <v>0</v>
      </c>
      <c r="V67" s="28">
        <f>I67</f>
        <v>0</v>
      </c>
      <c r="W67" s="28">
        <f>L67</f>
        <v>0</v>
      </c>
      <c r="X67" s="28">
        <f t="shared" si="26"/>
        <v>0</v>
      </c>
      <c r="Z67" s="32">
        <f t="shared" si="54"/>
        <v>0</v>
      </c>
    </row>
    <row r="68" spans="1:26" x14ac:dyDescent="0.2">
      <c r="A68" s="10" t="s">
        <v>22</v>
      </c>
      <c r="B68" s="6"/>
      <c r="C68" s="7"/>
      <c r="D68" s="30">
        <v>0</v>
      </c>
      <c r="E68" s="30"/>
      <c r="F68" s="30">
        <f t="shared" si="51"/>
        <v>0</v>
      </c>
      <c r="G68" s="30"/>
      <c r="H68" s="30"/>
      <c r="I68" s="30">
        <f t="shared" si="52"/>
        <v>0</v>
      </c>
      <c r="J68" s="30">
        <v>0</v>
      </c>
      <c r="K68" s="30">
        <v>0</v>
      </c>
      <c r="L68" s="30">
        <f t="shared" si="53"/>
        <v>0</v>
      </c>
      <c r="M68" s="30">
        <v>0</v>
      </c>
      <c r="N68" s="30">
        <v>0</v>
      </c>
      <c r="O68" s="30">
        <v>0</v>
      </c>
      <c r="P68" s="30">
        <v>0</v>
      </c>
      <c r="Q68" s="30">
        <f>SUM(M68:P68)</f>
        <v>0</v>
      </c>
      <c r="R68" s="30">
        <f>F68+I68+L68+Q68</f>
        <v>0</v>
      </c>
      <c r="U68" s="28">
        <f>F68</f>
        <v>0</v>
      </c>
      <c r="V68" s="28">
        <f>I68</f>
        <v>0</v>
      </c>
      <c r="W68" s="28">
        <f>L68</f>
        <v>0</v>
      </c>
      <c r="X68" s="28">
        <f t="shared" si="26"/>
        <v>0</v>
      </c>
      <c r="Z68" s="32">
        <f t="shared" si="54"/>
        <v>0</v>
      </c>
    </row>
    <row r="69" spans="1:26" x14ac:dyDescent="0.2">
      <c r="A69" s="10" t="s">
        <v>23</v>
      </c>
      <c r="B69" s="6"/>
      <c r="C69" s="7"/>
      <c r="D69" s="30">
        <v>0</v>
      </c>
      <c r="E69" s="30"/>
      <c r="F69" s="30">
        <f t="shared" si="51"/>
        <v>0</v>
      </c>
      <c r="G69" s="30"/>
      <c r="H69" s="30"/>
      <c r="I69" s="30">
        <f t="shared" si="52"/>
        <v>0</v>
      </c>
      <c r="J69" s="30">
        <v>0</v>
      </c>
      <c r="K69" s="30">
        <v>0</v>
      </c>
      <c r="L69" s="30">
        <f t="shared" si="53"/>
        <v>0</v>
      </c>
      <c r="M69" s="30">
        <v>0</v>
      </c>
      <c r="N69" s="30">
        <v>0</v>
      </c>
      <c r="O69" s="30">
        <v>0</v>
      </c>
      <c r="P69" s="30">
        <v>0</v>
      </c>
      <c r="Q69" s="30">
        <f>SUM(M69:P69)</f>
        <v>0</v>
      </c>
      <c r="R69" s="30">
        <f>F69+I69+L69+Q69</f>
        <v>0</v>
      </c>
      <c r="U69" s="28">
        <f>F69</f>
        <v>0</v>
      </c>
      <c r="V69" s="28">
        <f>I69</f>
        <v>0</v>
      </c>
      <c r="W69" s="28">
        <f>L69</f>
        <v>0</v>
      </c>
      <c r="X69" s="28">
        <f t="shared" si="26"/>
        <v>0</v>
      </c>
      <c r="Z69" s="32">
        <f t="shared" si="54"/>
        <v>0</v>
      </c>
    </row>
    <row r="70" spans="1:26" x14ac:dyDescent="0.2">
      <c r="A70" s="10" t="s">
        <v>24</v>
      </c>
      <c r="B70" s="6"/>
      <c r="C70" s="7"/>
      <c r="D70" s="30">
        <v>0</v>
      </c>
      <c r="E70" s="30"/>
      <c r="F70" s="30">
        <f t="shared" si="51"/>
        <v>0</v>
      </c>
      <c r="G70" s="30"/>
      <c r="H70" s="30"/>
      <c r="I70" s="30">
        <f t="shared" si="52"/>
        <v>0</v>
      </c>
      <c r="J70" s="30">
        <v>0</v>
      </c>
      <c r="K70" s="30">
        <v>0</v>
      </c>
      <c r="L70" s="30">
        <f t="shared" si="53"/>
        <v>0</v>
      </c>
      <c r="M70" s="30">
        <v>0</v>
      </c>
      <c r="N70" s="30">
        <v>0</v>
      </c>
      <c r="O70" s="30">
        <v>0</v>
      </c>
      <c r="P70" s="30">
        <v>0</v>
      </c>
      <c r="Q70" s="30">
        <f>SUM(M70:P70)</f>
        <v>0</v>
      </c>
      <c r="R70" s="30">
        <f>F70+I70+L70+Q70</f>
        <v>0</v>
      </c>
      <c r="U70" s="28">
        <f>F70</f>
        <v>0</v>
      </c>
      <c r="V70" s="28">
        <f>I70</f>
        <v>0</v>
      </c>
      <c r="W70" s="28">
        <f>L70</f>
        <v>0</v>
      </c>
      <c r="X70" s="28">
        <f t="shared" si="26"/>
        <v>0</v>
      </c>
      <c r="Z70" s="32">
        <f t="shared" si="54"/>
        <v>0</v>
      </c>
    </row>
    <row r="71" spans="1:26" x14ac:dyDescent="0.2">
      <c r="A71" s="8"/>
      <c r="B71" s="9"/>
      <c r="C71" s="7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1:26" ht="15.75" x14ac:dyDescent="0.25">
      <c r="A72" s="5" t="s">
        <v>25</v>
      </c>
      <c r="B72" s="18"/>
      <c r="C72" s="19"/>
      <c r="D72" s="30">
        <v>0</v>
      </c>
      <c r="E72" s="30"/>
      <c r="F72" s="30">
        <f>SUM(F73:F78)</f>
        <v>0</v>
      </c>
      <c r="G72" s="30"/>
      <c r="H72" s="30"/>
      <c r="I72" s="30">
        <f>SUM(I73:I78)</f>
        <v>0</v>
      </c>
      <c r="J72" s="30">
        <v>0</v>
      </c>
      <c r="K72" s="30">
        <v>664</v>
      </c>
      <c r="L72" s="30">
        <f>SUM(L73:L78)</f>
        <v>664</v>
      </c>
      <c r="M72" s="30">
        <v>0</v>
      </c>
      <c r="N72" s="30">
        <v>0</v>
      </c>
      <c r="O72" s="30">
        <v>0</v>
      </c>
      <c r="P72" s="30">
        <v>0</v>
      </c>
      <c r="Q72" s="30">
        <f>SUM(Q73:Q78)</f>
        <v>0</v>
      </c>
      <c r="R72" s="30">
        <f t="shared" ref="R72" si="55">SUM(R73:R78)</f>
        <v>664</v>
      </c>
      <c r="U72" s="28">
        <f>F72</f>
        <v>0</v>
      </c>
      <c r="V72" s="28">
        <f>I72</f>
        <v>0</v>
      </c>
      <c r="W72" s="28">
        <f>L72</f>
        <v>664</v>
      </c>
      <c r="X72" s="28">
        <f t="shared" si="26"/>
        <v>0</v>
      </c>
      <c r="Z72" s="32">
        <f t="shared" ref="Z72" si="56">SUM(Z73:Z78)</f>
        <v>664</v>
      </c>
    </row>
    <row r="73" spans="1:26" x14ac:dyDescent="0.2">
      <c r="A73" s="10" t="s">
        <v>19</v>
      </c>
      <c r="B73" s="6"/>
      <c r="C73" s="7"/>
      <c r="D73" s="30">
        <v>0</v>
      </c>
      <c r="E73" s="30"/>
      <c r="F73" s="30">
        <f t="shared" ref="F73:F78" si="57">SUM(D73:E73)</f>
        <v>0</v>
      </c>
      <c r="G73" s="30"/>
      <c r="H73" s="30"/>
      <c r="I73" s="30">
        <f t="shared" ref="I73:I78" si="58">SUM(G73:H73)</f>
        <v>0</v>
      </c>
      <c r="J73" s="30">
        <v>0</v>
      </c>
      <c r="K73" s="30">
        <v>24</v>
      </c>
      <c r="L73" s="30">
        <f t="shared" ref="L73:L78" si="59">SUM(J73:K73)</f>
        <v>24</v>
      </c>
      <c r="M73" s="30">
        <v>0</v>
      </c>
      <c r="N73" s="30">
        <v>0</v>
      </c>
      <c r="O73" s="30">
        <v>0</v>
      </c>
      <c r="P73" s="30">
        <v>0</v>
      </c>
      <c r="Q73" s="30">
        <f>SUM(M73:P73)</f>
        <v>0</v>
      </c>
      <c r="R73" s="30">
        <f>F73+I73+L73+Q73</f>
        <v>24</v>
      </c>
      <c r="U73" s="28">
        <f>F73</f>
        <v>0</v>
      </c>
      <c r="V73" s="28">
        <f>I73</f>
        <v>0</v>
      </c>
      <c r="W73" s="28">
        <f>L73</f>
        <v>24</v>
      </c>
      <c r="X73" s="28">
        <f t="shared" si="26"/>
        <v>0</v>
      </c>
      <c r="Z73" s="32">
        <f>SUM(U73:Y73)</f>
        <v>24</v>
      </c>
    </row>
    <row r="74" spans="1:26" x14ac:dyDescent="0.2">
      <c r="A74" s="10" t="s">
        <v>20</v>
      </c>
      <c r="B74" s="6"/>
      <c r="C74" s="7"/>
      <c r="D74" s="30">
        <v>0</v>
      </c>
      <c r="E74" s="30"/>
      <c r="F74" s="30">
        <f t="shared" si="57"/>
        <v>0</v>
      </c>
      <c r="G74" s="30"/>
      <c r="H74" s="30"/>
      <c r="I74" s="30">
        <f t="shared" si="58"/>
        <v>0</v>
      </c>
      <c r="J74" s="30">
        <v>0</v>
      </c>
      <c r="K74" s="30">
        <v>0</v>
      </c>
      <c r="L74" s="30">
        <f t="shared" si="59"/>
        <v>0</v>
      </c>
      <c r="M74" s="30">
        <v>0</v>
      </c>
      <c r="N74" s="30">
        <v>0</v>
      </c>
      <c r="O74" s="30">
        <v>0</v>
      </c>
      <c r="P74" s="30">
        <v>0</v>
      </c>
      <c r="Q74" s="30">
        <f>SUM(M74:P74)</f>
        <v>0</v>
      </c>
      <c r="R74" s="30">
        <f>F74+I74+L74+Q74</f>
        <v>0</v>
      </c>
      <c r="U74" s="28">
        <f>F74</f>
        <v>0</v>
      </c>
      <c r="V74" s="28">
        <f>I74</f>
        <v>0</v>
      </c>
      <c r="W74" s="28">
        <f>L74</f>
        <v>0</v>
      </c>
      <c r="X74" s="28">
        <f t="shared" si="26"/>
        <v>0</v>
      </c>
      <c r="Z74" s="32">
        <f t="shared" ref="Z74:Z78" si="60">SUM(U74:Y74)</f>
        <v>0</v>
      </c>
    </row>
    <row r="75" spans="1:26" x14ac:dyDescent="0.2">
      <c r="A75" s="10" t="s">
        <v>21</v>
      </c>
      <c r="B75" s="6"/>
      <c r="C75" s="7"/>
      <c r="D75" s="30">
        <v>0</v>
      </c>
      <c r="E75" s="30"/>
      <c r="F75" s="30">
        <f t="shared" si="57"/>
        <v>0</v>
      </c>
      <c r="G75" s="30"/>
      <c r="H75" s="30"/>
      <c r="I75" s="30">
        <f t="shared" si="58"/>
        <v>0</v>
      </c>
      <c r="J75" s="30">
        <v>0</v>
      </c>
      <c r="K75" s="30">
        <v>640</v>
      </c>
      <c r="L75" s="30">
        <f t="shared" si="59"/>
        <v>640</v>
      </c>
      <c r="M75" s="30">
        <v>0</v>
      </c>
      <c r="N75" s="30">
        <v>0</v>
      </c>
      <c r="O75" s="30">
        <v>0</v>
      </c>
      <c r="P75" s="30">
        <v>0</v>
      </c>
      <c r="Q75" s="30">
        <f>SUM(M75:P75)</f>
        <v>0</v>
      </c>
      <c r="R75" s="30">
        <f>F75+I75+L75+Q75</f>
        <v>640</v>
      </c>
      <c r="U75" s="28">
        <f>F75</f>
        <v>0</v>
      </c>
      <c r="V75" s="28">
        <f>I75</f>
        <v>0</v>
      </c>
      <c r="W75" s="28">
        <f>L75</f>
        <v>640</v>
      </c>
      <c r="X75" s="28">
        <f t="shared" si="26"/>
        <v>0</v>
      </c>
      <c r="Z75" s="32">
        <f t="shared" si="60"/>
        <v>640</v>
      </c>
    </row>
    <row r="76" spans="1:26" x14ac:dyDescent="0.2">
      <c r="A76" s="10" t="s">
        <v>26</v>
      </c>
      <c r="B76" s="6"/>
      <c r="C76" s="7"/>
      <c r="D76" s="30">
        <v>0</v>
      </c>
      <c r="E76" s="30"/>
      <c r="F76" s="30">
        <f t="shared" si="57"/>
        <v>0</v>
      </c>
      <c r="G76" s="30"/>
      <c r="H76" s="30"/>
      <c r="I76" s="30">
        <f t="shared" si="58"/>
        <v>0</v>
      </c>
      <c r="J76" s="30">
        <v>0</v>
      </c>
      <c r="K76" s="30">
        <v>0</v>
      </c>
      <c r="L76" s="30">
        <f t="shared" si="59"/>
        <v>0</v>
      </c>
      <c r="M76" s="30">
        <v>0</v>
      </c>
      <c r="N76" s="30">
        <v>0</v>
      </c>
      <c r="O76" s="30">
        <v>0</v>
      </c>
      <c r="P76" s="30">
        <v>0</v>
      </c>
      <c r="Q76" s="30">
        <f>SUM(M76:P76)</f>
        <v>0</v>
      </c>
      <c r="R76" s="30">
        <f>F76+I76+L76+Q76</f>
        <v>0</v>
      </c>
      <c r="U76" s="28">
        <f>F76</f>
        <v>0</v>
      </c>
      <c r="V76" s="28">
        <f>I76</f>
        <v>0</v>
      </c>
      <c r="W76" s="28">
        <f>L76</f>
        <v>0</v>
      </c>
      <c r="X76" s="28">
        <f t="shared" si="26"/>
        <v>0</v>
      </c>
      <c r="Z76" s="32">
        <f t="shared" si="60"/>
        <v>0</v>
      </c>
    </row>
    <row r="77" spans="1:26" x14ac:dyDescent="0.2">
      <c r="A77" s="10" t="s">
        <v>23</v>
      </c>
      <c r="B77" s="6"/>
      <c r="C77" s="7"/>
      <c r="D77" s="30">
        <v>0</v>
      </c>
      <c r="E77" s="30"/>
      <c r="F77" s="30">
        <f t="shared" si="57"/>
        <v>0</v>
      </c>
      <c r="G77" s="30"/>
      <c r="H77" s="30"/>
      <c r="I77" s="30">
        <f t="shared" si="58"/>
        <v>0</v>
      </c>
      <c r="J77" s="30">
        <v>0</v>
      </c>
      <c r="K77" s="30">
        <v>0</v>
      </c>
      <c r="L77" s="30">
        <f t="shared" si="59"/>
        <v>0</v>
      </c>
      <c r="M77" s="30">
        <v>0</v>
      </c>
      <c r="N77" s="30">
        <v>0</v>
      </c>
      <c r="O77" s="30">
        <v>0</v>
      </c>
      <c r="P77" s="30">
        <v>0</v>
      </c>
      <c r="Q77" s="30">
        <f>SUM(M77:P77)</f>
        <v>0</v>
      </c>
      <c r="R77" s="30">
        <f>F77+I77+L77+Q77</f>
        <v>0</v>
      </c>
      <c r="U77" s="28">
        <f>F77</f>
        <v>0</v>
      </c>
      <c r="V77" s="28">
        <f>I77</f>
        <v>0</v>
      </c>
      <c r="W77" s="28">
        <f>L77</f>
        <v>0</v>
      </c>
      <c r="X77" s="28">
        <f t="shared" si="26"/>
        <v>0</v>
      </c>
      <c r="Z77" s="32">
        <f t="shared" si="60"/>
        <v>0</v>
      </c>
    </row>
    <row r="78" spans="1:26" x14ac:dyDescent="0.2">
      <c r="A78" s="10" t="s">
        <v>27</v>
      </c>
      <c r="B78" s="6"/>
      <c r="C78" s="7"/>
      <c r="D78" s="30">
        <v>0</v>
      </c>
      <c r="E78" s="30"/>
      <c r="F78" s="30">
        <f t="shared" si="57"/>
        <v>0</v>
      </c>
      <c r="G78" s="30"/>
      <c r="H78" s="30"/>
      <c r="I78" s="30">
        <f t="shared" si="58"/>
        <v>0</v>
      </c>
      <c r="J78" s="30">
        <v>0</v>
      </c>
      <c r="K78" s="30">
        <v>0</v>
      </c>
      <c r="L78" s="30">
        <f t="shared" si="59"/>
        <v>0</v>
      </c>
      <c r="M78" s="30">
        <v>0</v>
      </c>
      <c r="N78" s="30">
        <v>0</v>
      </c>
      <c r="O78" s="30">
        <v>0</v>
      </c>
      <c r="P78" s="30">
        <v>0</v>
      </c>
      <c r="Q78" s="30">
        <f>SUM(M78:P78)</f>
        <v>0</v>
      </c>
      <c r="R78" s="30">
        <f>F78+I78+L78+Q78</f>
        <v>0</v>
      </c>
      <c r="U78" s="28">
        <f>F78</f>
        <v>0</v>
      </c>
      <c r="V78" s="28">
        <f>I78</f>
        <v>0</v>
      </c>
      <c r="W78" s="28">
        <f>L78</f>
        <v>0</v>
      </c>
      <c r="X78" s="28">
        <f t="shared" si="26"/>
        <v>0</v>
      </c>
      <c r="Z78" s="32">
        <f t="shared" si="60"/>
        <v>0</v>
      </c>
    </row>
    <row r="79" spans="1:26" x14ac:dyDescent="0.2">
      <c r="A79" s="10"/>
      <c r="B79" s="6"/>
      <c r="C79" s="7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1:26" ht="15.75" x14ac:dyDescent="0.25">
      <c r="A80" s="20" t="s">
        <v>28</v>
      </c>
      <c r="B80" s="21"/>
      <c r="C80" s="22"/>
      <c r="D80" s="30">
        <v>0</v>
      </c>
      <c r="E80" s="30"/>
      <c r="F80" s="30">
        <f>+F82+F90</f>
        <v>0</v>
      </c>
      <c r="G80" s="30"/>
      <c r="H80" s="30"/>
      <c r="I80" s="30">
        <f>+I82+I90</f>
        <v>0</v>
      </c>
      <c r="J80" s="30">
        <v>0</v>
      </c>
      <c r="K80" s="30">
        <v>18698.997000000003</v>
      </c>
      <c r="L80" s="30">
        <f>+L82+L90</f>
        <v>18698.997000000003</v>
      </c>
      <c r="M80" s="30">
        <v>0</v>
      </c>
      <c r="N80" s="30">
        <v>0</v>
      </c>
      <c r="O80" s="30">
        <v>12489.732</v>
      </c>
      <c r="P80" s="30">
        <v>0</v>
      </c>
      <c r="Q80" s="30">
        <f>+Q82+Q90</f>
        <v>12489.732</v>
      </c>
      <c r="R80" s="30">
        <f t="shared" ref="R80" si="61">+R82+R90</f>
        <v>31188.729000000003</v>
      </c>
      <c r="U80" s="28">
        <f>F80</f>
        <v>0</v>
      </c>
      <c r="V80" s="28">
        <f>I80</f>
        <v>0</v>
      </c>
      <c r="W80" s="28">
        <f>L80</f>
        <v>18698.997000000003</v>
      </c>
      <c r="X80" s="28">
        <f t="shared" si="26"/>
        <v>12489.732</v>
      </c>
      <c r="Z80" s="32">
        <f t="shared" ref="Z80" si="62">+Z82+Z90</f>
        <v>31188.729000000003</v>
      </c>
    </row>
    <row r="81" spans="1:26" x14ac:dyDescent="0.2">
      <c r="A81" s="8"/>
      <c r="B81" s="9"/>
      <c r="C81" s="7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spans="1:26" ht="15.75" x14ac:dyDescent="0.25">
      <c r="A82" s="20" t="s">
        <v>29</v>
      </c>
      <c r="B82" s="21"/>
      <c r="C82" s="22"/>
      <c r="D82" s="30">
        <v>0</v>
      </c>
      <c r="E82" s="30"/>
      <c r="F82" s="30">
        <f>SUM(F83:F88)</f>
        <v>0</v>
      </c>
      <c r="G82" s="30"/>
      <c r="H82" s="30"/>
      <c r="I82" s="30">
        <f>SUM(I83:I88)</f>
        <v>0</v>
      </c>
      <c r="J82" s="30">
        <v>0</v>
      </c>
      <c r="K82" s="30">
        <v>18698.997000000003</v>
      </c>
      <c r="L82" s="30">
        <f>SUM(L83:L88)</f>
        <v>18698.997000000003</v>
      </c>
      <c r="M82" s="30">
        <v>0</v>
      </c>
      <c r="N82" s="30">
        <v>0</v>
      </c>
      <c r="O82" s="30">
        <v>12489.732</v>
      </c>
      <c r="P82" s="30">
        <v>0</v>
      </c>
      <c r="Q82" s="30">
        <f>SUM(Q83:Q88)</f>
        <v>12489.732</v>
      </c>
      <c r="R82" s="30">
        <f t="shared" ref="R82" si="63">SUM(R83:R88)</f>
        <v>31188.729000000003</v>
      </c>
      <c r="U82" s="28">
        <f>F82</f>
        <v>0</v>
      </c>
      <c r="V82" s="28">
        <f>I82</f>
        <v>0</v>
      </c>
      <c r="W82" s="28">
        <f>L82</f>
        <v>18698.997000000003</v>
      </c>
      <c r="X82" s="28">
        <f t="shared" si="26"/>
        <v>12489.732</v>
      </c>
      <c r="Z82" s="32">
        <f t="shared" ref="Z82" si="64">SUM(Z83:Z88)</f>
        <v>31188.729000000003</v>
      </c>
    </row>
    <row r="83" spans="1:26" x14ac:dyDescent="0.2">
      <c r="A83" s="10" t="s">
        <v>19</v>
      </c>
      <c r="B83" s="6"/>
      <c r="C83" s="7"/>
      <c r="D83" s="30">
        <v>0</v>
      </c>
      <c r="E83" s="30"/>
      <c r="F83" s="30">
        <f t="shared" ref="F83:F88" si="65">SUM(D83:E83)</f>
        <v>0</v>
      </c>
      <c r="G83" s="30"/>
      <c r="H83" s="30"/>
      <c r="I83" s="30">
        <f t="shared" ref="I83:I88" si="66">SUM(G83:H83)</f>
        <v>0</v>
      </c>
      <c r="J83" s="30">
        <v>0</v>
      </c>
      <c r="K83" s="30">
        <v>0</v>
      </c>
      <c r="L83" s="30">
        <f t="shared" ref="L83:L88" si="67">SUM(J83:K83)</f>
        <v>0</v>
      </c>
      <c r="M83" s="30">
        <v>0</v>
      </c>
      <c r="N83" s="30">
        <v>0</v>
      </c>
      <c r="O83" s="30">
        <v>0</v>
      </c>
      <c r="P83" s="30">
        <v>0</v>
      </c>
      <c r="Q83" s="30">
        <f>SUM(M83:P83)</f>
        <v>0</v>
      </c>
      <c r="R83" s="30">
        <f>F83+I83+L83+Q83</f>
        <v>0</v>
      </c>
      <c r="U83" s="28">
        <f>F83</f>
        <v>0</v>
      </c>
      <c r="V83" s="28">
        <f>I83</f>
        <v>0</v>
      </c>
      <c r="W83" s="28">
        <f>L83</f>
        <v>0</v>
      </c>
      <c r="X83" s="28">
        <f t="shared" si="26"/>
        <v>0</v>
      </c>
      <c r="Z83" s="32">
        <f>SUM(U83:Y83)</f>
        <v>0</v>
      </c>
    </row>
    <row r="84" spans="1:26" x14ac:dyDescent="0.2">
      <c r="A84" s="10" t="s">
        <v>20</v>
      </c>
      <c r="B84" s="6"/>
      <c r="C84" s="7"/>
      <c r="D84" s="30">
        <v>0</v>
      </c>
      <c r="E84" s="30"/>
      <c r="F84" s="30">
        <f t="shared" si="65"/>
        <v>0</v>
      </c>
      <c r="G84" s="30"/>
      <c r="H84" s="30"/>
      <c r="I84" s="30">
        <f t="shared" si="66"/>
        <v>0</v>
      </c>
      <c r="J84" s="30">
        <v>0</v>
      </c>
      <c r="K84" s="30">
        <v>18698.997000000003</v>
      </c>
      <c r="L84" s="30">
        <f t="shared" si="67"/>
        <v>18698.997000000003</v>
      </c>
      <c r="M84" s="30">
        <v>0</v>
      </c>
      <c r="N84" s="30">
        <v>0</v>
      </c>
      <c r="O84" s="30">
        <v>12489.732</v>
      </c>
      <c r="P84" s="30">
        <v>0</v>
      </c>
      <c r="Q84" s="30">
        <f>SUM(M84:P84)</f>
        <v>12489.732</v>
      </c>
      <c r="R84" s="30">
        <f>F84+I84+L84+Q84</f>
        <v>31188.729000000003</v>
      </c>
      <c r="U84" s="28">
        <f>F84</f>
        <v>0</v>
      </c>
      <c r="V84" s="28">
        <f>I84</f>
        <v>0</v>
      </c>
      <c r="W84" s="28">
        <f>L84</f>
        <v>18698.997000000003</v>
      </c>
      <c r="X84" s="28">
        <f t="shared" si="26"/>
        <v>12489.732</v>
      </c>
      <c r="Z84" s="32">
        <f t="shared" ref="Z84:Z88" si="68">SUM(U84:Y84)</f>
        <v>31188.729000000003</v>
      </c>
    </row>
    <row r="85" spans="1:26" x14ac:dyDescent="0.2">
      <c r="A85" s="23" t="s">
        <v>21</v>
      </c>
      <c r="B85" s="24"/>
      <c r="C85" s="25"/>
      <c r="D85" s="30">
        <v>0</v>
      </c>
      <c r="E85" s="30"/>
      <c r="F85" s="30">
        <f t="shared" si="65"/>
        <v>0</v>
      </c>
      <c r="G85" s="30"/>
      <c r="H85" s="30"/>
      <c r="I85" s="30">
        <f t="shared" si="66"/>
        <v>0</v>
      </c>
      <c r="J85" s="30">
        <v>0</v>
      </c>
      <c r="K85" s="30">
        <v>0</v>
      </c>
      <c r="L85" s="30">
        <f t="shared" si="67"/>
        <v>0</v>
      </c>
      <c r="M85" s="30">
        <v>0</v>
      </c>
      <c r="N85" s="30">
        <v>0</v>
      </c>
      <c r="O85" s="30">
        <v>0</v>
      </c>
      <c r="P85" s="30">
        <v>0</v>
      </c>
      <c r="Q85" s="30">
        <f>SUM(M85:P85)</f>
        <v>0</v>
      </c>
      <c r="R85" s="30">
        <f>F85+I85+L85+Q85</f>
        <v>0</v>
      </c>
      <c r="U85" s="28">
        <f>F85</f>
        <v>0</v>
      </c>
      <c r="V85" s="28">
        <f>I85</f>
        <v>0</v>
      </c>
      <c r="W85" s="28">
        <f>L85</f>
        <v>0</v>
      </c>
      <c r="X85" s="28">
        <f t="shared" si="26"/>
        <v>0</v>
      </c>
      <c r="Z85" s="32">
        <f t="shared" si="68"/>
        <v>0</v>
      </c>
    </row>
    <row r="86" spans="1:26" x14ac:dyDescent="0.2">
      <c r="A86" s="10" t="s">
        <v>26</v>
      </c>
      <c r="B86" s="6"/>
      <c r="C86" s="7"/>
      <c r="D86" s="30">
        <v>0</v>
      </c>
      <c r="E86" s="30"/>
      <c r="F86" s="30">
        <f t="shared" si="65"/>
        <v>0</v>
      </c>
      <c r="G86" s="30"/>
      <c r="H86" s="30"/>
      <c r="I86" s="30">
        <f t="shared" si="66"/>
        <v>0</v>
      </c>
      <c r="J86" s="30">
        <v>0</v>
      </c>
      <c r="K86" s="30">
        <v>0</v>
      </c>
      <c r="L86" s="30">
        <f t="shared" si="67"/>
        <v>0</v>
      </c>
      <c r="M86" s="30">
        <v>0</v>
      </c>
      <c r="N86" s="30">
        <v>0</v>
      </c>
      <c r="O86" s="30">
        <v>0</v>
      </c>
      <c r="P86" s="30">
        <v>0</v>
      </c>
      <c r="Q86" s="30">
        <f>SUM(M86:P86)</f>
        <v>0</v>
      </c>
      <c r="R86" s="30">
        <f>F86+I86+L86+Q86</f>
        <v>0</v>
      </c>
      <c r="U86" s="28">
        <f>F86</f>
        <v>0</v>
      </c>
      <c r="V86" s="28">
        <f>I86</f>
        <v>0</v>
      </c>
      <c r="W86" s="28">
        <f>L86</f>
        <v>0</v>
      </c>
      <c r="X86" s="28">
        <f t="shared" si="26"/>
        <v>0</v>
      </c>
      <c r="Z86" s="32">
        <f t="shared" si="68"/>
        <v>0</v>
      </c>
    </row>
    <row r="87" spans="1:26" x14ac:dyDescent="0.2">
      <c r="A87" s="10" t="s">
        <v>23</v>
      </c>
      <c r="B87" s="6"/>
      <c r="C87" s="7"/>
      <c r="D87" s="30">
        <v>0</v>
      </c>
      <c r="E87" s="30"/>
      <c r="F87" s="30">
        <f t="shared" si="65"/>
        <v>0</v>
      </c>
      <c r="G87" s="30"/>
      <c r="H87" s="30"/>
      <c r="I87" s="30">
        <f t="shared" si="66"/>
        <v>0</v>
      </c>
      <c r="J87" s="30">
        <v>0</v>
      </c>
      <c r="K87" s="30">
        <v>0</v>
      </c>
      <c r="L87" s="30">
        <f t="shared" si="67"/>
        <v>0</v>
      </c>
      <c r="M87" s="30">
        <v>0</v>
      </c>
      <c r="N87" s="30">
        <v>0</v>
      </c>
      <c r="O87" s="30">
        <v>0</v>
      </c>
      <c r="P87" s="30">
        <v>0</v>
      </c>
      <c r="Q87" s="30">
        <f>SUM(M87:P87)</f>
        <v>0</v>
      </c>
      <c r="R87" s="30">
        <f>F87+I87+L87+Q87</f>
        <v>0</v>
      </c>
      <c r="U87" s="28">
        <f>F87</f>
        <v>0</v>
      </c>
      <c r="V87" s="28">
        <f>I87</f>
        <v>0</v>
      </c>
      <c r="W87" s="28">
        <f>L87</f>
        <v>0</v>
      </c>
      <c r="X87" s="28">
        <f t="shared" si="26"/>
        <v>0</v>
      </c>
      <c r="Z87" s="32">
        <f t="shared" si="68"/>
        <v>0</v>
      </c>
    </row>
    <row r="88" spans="1:26" x14ac:dyDescent="0.2">
      <c r="A88" s="10" t="s">
        <v>24</v>
      </c>
      <c r="B88" s="6"/>
      <c r="C88" s="7"/>
      <c r="D88" s="30">
        <v>0</v>
      </c>
      <c r="E88" s="30"/>
      <c r="F88" s="30">
        <f t="shared" si="65"/>
        <v>0</v>
      </c>
      <c r="G88" s="30"/>
      <c r="H88" s="30"/>
      <c r="I88" s="30">
        <f t="shared" si="66"/>
        <v>0</v>
      </c>
      <c r="J88" s="30">
        <v>0</v>
      </c>
      <c r="K88" s="30">
        <v>0</v>
      </c>
      <c r="L88" s="30">
        <f t="shared" si="67"/>
        <v>0</v>
      </c>
      <c r="M88" s="30">
        <v>0</v>
      </c>
      <c r="N88" s="30">
        <v>0</v>
      </c>
      <c r="O88" s="30">
        <v>0</v>
      </c>
      <c r="P88" s="30">
        <v>0</v>
      </c>
      <c r="Q88" s="30">
        <f>SUM(M88:P88)</f>
        <v>0</v>
      </c>
      <c r="R88" s="30">
        <f>F88+I88+L88+Q88</f>
        <v>0</v>
      </c>
      <c r="U88" s="28">
        <f>F88</f>
        <v>0</v>
      </c>
      <c r="V88" s="28">
        <f>I88</f>
        <v>0</v>
      </c>
      <c r="W88" s="28">
        <f>L88</f>
        <v>0</v>
      </c>
      <c r="X88" s="28">
        <f t="shared" si="26"/>
        <v>0</v>
      </c>
      <c r="Z88" s="32">
        <f t="shared" si="68"/>
        <v>0</v>
      </c>
    </row>
    <row r="89" spans="1:26" x14ac:dyDescent="0.2">
      <c r="A89" s="8"/>
      <c r="B89" s="9"/>
      <c r="C89" s="7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</row>
    <row r="90" spans="1:26" ht="15.75" x14ac:dyDescent="0.25">
      <c r="A90" s="20" t="s">
        <v>30</v>
      </c>
      <c r="B90" s="21"/>
      <c r="C90" s="22"/>
      <c r="D90" s="30">
        <v>0</v>
      </c>
      <c r="E90" s="30"/>
      <c r="F90" s="30">
        <f>SUM(F91:F96)</f>
        <v>0</v>
      </c>
      <c r="G90" s="30"/>
      <c r="H90" s="30"/>
      <c r="I90" s="30">
        <f>SUM(I91:I96)</f>
        <v>0</v>
      </c>
      <c r="J90" s="30">
        <v>0</v>
      </c>
      <c r="K90" s="30">
        <v>0</v>
      </c>
      <c r="L90" s="30">
        <f>SUM(L91:L96)</f>
        <v>0</v>
      </c>
      <c r="M90" s="30">
        <v>0</v>
      </c>
      <c r="N90" s="30">
        <v>0</v>
      </c>
      <c r="O90" s="30">
        <v>0</v>
      </c>
      <c r="P90" s="30">
        <v>0</v>
      </c>
      <c r="Q90" s="30">
        <f>SUM(Q91:Q96)</f>
        <v>0</v>
      </c>
      <c r="R90" s="30">
        <f t="shared" ref="R90" si="69">SUM(R91:R96)</f>
        <v>0</v>
      </c>
      <c r="U90" s="28">
        <f>F90</f>
        <v>0</v>
      </c>
      <c r="V90" s="28">
        <f>I90</f>
        <v>0</v>
      </c>
      <c r="W90" s="28">
        <f>L90</f>
        <v>0</v>
      </c>
      <c r="X90" s="28">
        <f t="shared" si="26"/>
        <v>0</v>
      </c>
      <c r="Z90" s="32">
        <f t="shared" ref="Z90" si="70">SUM(Z91:Z96)</f>
        <v>0</v>
      </c>
    </row>
    <row r="91" spans="1:26" x14ac:dyDescent="0.2">
      <c r="A91" s="10" t="s">
        <v>19</v>
      </c>
      <c r="B91" s="6"/>
      <c r="C91" s="7"/>
      <c r="D91" s="30">
        <v>0</v>
      </c>
      <c r="E91" s="30"/>
      <c r="F91" s="30">
        <f t="shared" ref="F91:F96" si="71">SUM(D91:E91)</f>
        <v>0</v>
      </c>
      <c r="G91" s="30"/>
      <c r="H91" s="30"/>
      <c r="I91" s="30">
        <f t="shared" ref="I91:I96" si="72">SUM(G91:H91)</f>
        <v>0</v>
      </c>
      <c r="J91" s="30">
        <v>0</v>
      </c>
      <c r="K91" s="30">
        <v>0</v>
      </c>
      <c r="L91" s="30">
        <f t="shared" ref="L91:L96" si="73">SUM(J91:K91)</f>
        <v>0</v>
      </c>
      <c r="M91" s="30">
        <v>0</v>
      </c>
      <c r="N91" s="30">
        <v>0</v>
      </c>
      <c r="O91" s="30">
        <v>0</v>
      </c>
      <c r="P91" s="30">
        <v>0</v>
      </c>
      <c r="Q91" s="30">
        <f>SUM(M91:P91)</f>
        <v>0</v>
      </c>
      <c r="R91" s="30">
        <f>F91+I91+L91+Q91</f>
        <v>0</v>
      </c>
      <c r="U91" s="28">
        <f>F91</f>
        <v>0</v>
      </c>
      <c r="V91" s="28">
        <f>I91</f>
        <v>0</v>
      </c>
      <c r="W91" s="28">
        <f>L91</f>
        <v>0</v>
      </c>
      <c r="X91" s="28">
        <f t="shared" si="26"/>
        <v>0</v>
      </c>
      <c r="Z91" s="32">
        <f>SUM(U91:Y91)</f>
        <v>0</v>
      </c>
    </row>
    <row r="92" spans="1:26" x14ac:dyDescent="0.2">
      <c r="A92" s="10" t="s">
        <v>31</v>
      </c>
      <c r="B92" s="6"/>
      <c r="C92" s="7"/>
      <c r="D92" s="30">
        <v>0</v>
      </c>
      <c r="E92" s="30"/>
      <c r="F92" s="30">
        <f t="shared" si="71"/>
        <v>0</v>
      </c>
      <c r="G92" s="30"/>
      <c r="H92" s="30"/>
      <c r="I92" s="30">
        <f t="shared" si="72"/>
        <v>0</v>
      </c>
      <c r="J92" s="30">
        <v>0</v>
      </c>
      <c r="K92" s="30">
        <v>0</v>
      </c>
      <c r="L92" s="30">
        <f t="shared" si="73"/>
        <v>0</v>
      </c>
      <c r="M92" s="30">
        <v>0</v>
      </c>
      <c r="N92" s="30">
        <v>0</v>
      </c>
      <c r="O92" s="30">
        <v>0</v>
      </c>
      <c r="P92" s="30">
        <v>0</v>
      </c>
      <c r="Q92" s="30">
        <f>SUM(M92:P92)</f>
        <v>0</v>
      </c>
      <c r="R92" s="30">
        <f>F92+I92+L92+Q92</f>
        <v>0</v>
      </c>
      <c r="U92" s="28">
        <f>F92</f>
        <v>0</v>
      </c>
      <c r="V92" s="28">
        <f>I92</f>
        <v>0</v>
      </c>
      <c r="W92" s="28">
        <f>L92</f>
        <v>0</v>
      </c>
      <c r="X92" s="28">
        <f t="shared" si="26"/>
        <v>0</v>
      </c>
      <c r="Z92" s="32">
        <f t="shared" ref="Z92:Z96" si="74">SUM(U92:Y92)</f>
        <v>0</v>
      </c>
    </row>
    <row r="93" spans="1:26" x14ac:dyDescent="0.2">
      <c r="A93" s="10" t="s">
        <v>21</v>
      </c>
      <c r="B93" s="6"/>
      <c r="C93" s="7"/>
      <c r="D93" s="30">
        <v>0</v>
      </c>
      <c r="E93" s="30"/>
      <c r="F93" s="30">
        <f t="shared" si="71"/>
        <v>0</v>
      </c>
      <c r="G93" s="30"/>
      <c r="H93" s="30"/>
      <c r="I93" s="30">
        <f t="shared" si="72"/>
        <v>0</v>
      </c>
      <c r="J93" s="30">
        <v>0</v>
      </c>
      <c r="K93" s="30">
        <v>0</v>
      </c>
      <c r="L93" s="30">
        <f t="shared" si="73"/>
        <v>0</v>
      </c>
      <c r="M93" s="30">
        <v>0</v>
      </c>
      <c r="N93" s="30">
        <v>0</v>
      </c>
      <c r="O93" s="30">
        <v>0</v>
      </c>
      <c r="P93" s="30">
        <v>0</v>
      </c>
      <c r="Q93" s="30">
        <f>SUM(M93:P93)</f>
        <v>0</v>
      </c>
      <c r="R93" s="30">
        <f>F93+I93+L93+Q93</f>
        <v>0</v>
      </c>
      <c r="U93" s="28">
        <f>F93</f>
        <v>0</v>
      </c>
      <c r="V93" s="28">
        <f>I93</f>
        <v>0</v>
      </c>
      <c r="W93" s="28">
        <f>L93</f>
        <v>0</v>
      </c>
      <c r="X93" s="28">
        <f t="shared" si="26"/>
        <v>0</v>
      </c>
      <c r="Z93" s="32">
        <f t="shared" si="74"/>
        <v>0</v>
      </c>
    </row>
    <row r="94" spans="1:26" x14ac:dyDescent="0.2">
      <c r="A94" s="10" t="s">
        <v>26</v>
      </c>
      <c r="B94" s="6"/>
      <c r="C94" s="7"/>
      <c r="D94" s="30">
        <v>0</v>
      </c>
      <c r="E94" s="30"/>
      <c r="F94" s="30">
        <f t="shared" si="71"/>
        <v>0</v>
      </c>
      <c r="G94" s="30"/>
      <c r="H94" s="30"/>
      <c r="I94" s="30">
        <f t="shared" si="72"/>
        <v>0</v>
      </c>
      <c r="J94" s="30">
        <v>0</v>
      </c>
      <c r="K94" s="30">
        <v>0</v>
      </c>
      <c r="L94" s="30">
        <f t="shared" si="73"/>
        <v>0</v>
      </c>
      <c r="M94" s="30">
        <v>0</v>
      </c>
      <c r="N94" s="30">
        <v>0</v>
      </c>
      <c r="O94" s="30">
        <v>0</v>
      </c>
      <c r="P94" s="30">
        <v>0</v>
      </c>
      <c r="Q94" s="30">
        <f>SUM(M94:P94)</f>
        <v>0</v>
      </c>
      <c r="R94" s="30">
        <f>F94+I94+L94+Q94</f>
        <v>0</v>
      </c>
      <c r="U94" s="28">
        <f>F94</f>
        <v>0</v>
      </c>
      <c r="V94" s="28">
        <f>I94</f>
        <v>0</v>
      </c>
      <c r="W94" s="28">
        <f>L94</f>
        <v>0</v>
      </c>
      <c r="X94" s="28">
        <f t="shared" si="26"/>
        <v>0</v>
      </c>
      <c r="Z94" s="32">
        <f t="shared" si="74"/>
        <v>0</v>
      </c>
    </row>
    <row r="95" spans="1:26" x14ac:dyDescent="0.2">
      <c r="A95" s="10" t="s">
        <v>32</v>
      </c>
      <c r="B95" s="6"/>
      <c r="C95" s="7"/>
      <c r="D95" s="30">
        <v>0</v>
      </c>
      <c r="E95" s="30"/>
      <c r="F95" s="30">
        <f t="shared" si="71"/>
        <v>0</v>
      </c>
      <c r="G95" s="30"/>
      <c r="H95" s="30"/>
      <c r="I95" s="30">
        <f t="shared" si="72"/>
        <v>0</v>
      </c>
      <c r="J95" s="30">
        <v>0</v>
      </c>
      <c r="K95" s="30">
        <v>0</v>
      </c>
      <c r="L95" s="30">
        <f t="shared" si="73"/>
        <v>0</v>
      </c>
      <c r="M95" s="30">
        <v>0</v>
      </c>
      <c r="N95" s="30">
        <v>0</v>
      </c>
      <c r="O95" s="30">
        <v>0</v>
      </c>
      <c r="P95" s="30">
        <v>0</v>
      </c>
      <c r="Q95" s="30">
        <f>SUM(M95:P95)</f>
        <v>0</v>
      </c>
      <c r="R95" s="30">
        <f>F95+I95+L95+Q95</f>
        <v>0</v>
      </c>
      <c r="U95" s="28">
        <f>F95</f>
        <v>0</v>
      </c>
      <c r="V95" s="28">
        <f>I95</f>
        <v>0</v>
      </c>
      <c r="W95" s="28">
        <f>L95</f>
        <v>0</v>
      </c>
      <c r="X95" s="28">
        <f t="shared" si="26"/>
        <v>0</v>
      </c>
      <c r="Z95" s="32">
        <f t="shared" si="74"/>
        <v>0</v>
      </c>
    </row>
    <row r="96" spans="1:26" x14ac:dyDescent="0.2">
      <c r="A96" s="10" t="s">
        <v>24</v>
      </c>
      <c r="B96" s="6"/>
      <c r="C96" s="7"/>
      <c r="D96" s="30">
        <v>0</v>
      </c>
      <c r="E96" s="30"/>
      <c r="F96" s="30">
        <f t="shared" si="71"/>
        <v>0</v>
      </c>
      <c r="G96" s="30"/>
      <c r="H96" s="30"/>
      <c r="I96" s="30">
        <f t="shared" si="72"/>
        <v>0</v>
      </c>
      <c r="J96" s="30">
        <v>0</v>
      </c>
      <c r="K96" s="30">
        <v>0</v>
      </c>
      <c r="L96" s="30">
        <f t="shared" si="73"/>
        <v>0</v>
      </c>
      <c r="M96" s="30">
        <v>0</v>
      </c>
      <c r="N96" s="30">
        <v>0</v>
      </c>
      <c r="O96" s="30">
        <v>0</v>
      </c>
      <c r="P96" s="30">
        <v>0</v>
      </c>
      <c r="Q96" s="30">
        <f>SUM(M96:P96)</f>
        <v>0</v>
      </c>
      <c r="R96" s="30">
        <f>F96+I96+L96+Q96</f>
        <v>0</v>
      </c>
      <c r="U96" s="28">
        <f>F96</f>
        <v>0</v>
      </c>
      <c r="V96" s="28">
        <f>I96</f>
        <v>0</v>
      </c>
      <c r="W96" s="28">
        <f>L96</f>
        <v>0</v>
      </c>
      <c r="X96" s="28">
        <f t="shared" si="26"/>
        <v>0</v>
      </c>
      <c r="Z96" s="32">
        <f t="shared" si="74"/>
        <v>0</v>
      </c>
    </row>
    <row r="97" spans="1:26" x14ac:dyDescent="0.2">
      <c r="A97" s="8"/>
      <c r="B97" s="9"/>
      <c r="C97" s="7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spans="1:26" ht="15.75" x14ac:dyDescent="0.25">
      <c r="A98" s="5" t="s">
        <v>33</v>
      </c>
      <c r="B98" s="18"/>
      <c r="C98" s="19"/>
      <c r="D98" s="30">
        <v>0</v>
      </c>
      <c r="E98" s="30"/>
      <c r="F98" s="30">
        <f>+F99+F104</f>
        <v>0</v>
      </c>
      <c r="G98" s="30"/>
      <c r="H98" s="30"/>
      <c r="I98" s="30">
        <f>+I99+I104</f>
        <v>0</v>
      </c>
      <c r="J98" s="30">
        <v>0</v>
      </c>
      <c r="K98" s="30">
        <v>0</v>
      </c>
      <c r="L98" s="30">
        <f>+L99+L104</f>
        <v>0</v>
      </c>
      <c r="M98" s="30">
        <v>0</v>
      </c>
      <c r="N98" s="30">
        <v>0</v>
      </c>
      <c r="O98" s="30">
        <v>0</v>
      </c>
      <c r="P98" s="30">
        <v>0</v>
      </c>
      <c r="Q98" s="30">
        <f>+Q99+Q104</f>
        <v>0</v>
      </c>
      <c r="R98" s="30">
        <f>+R99+R104</f>
        <v>0</v>
      </c>
      <c r="U98" s="28">
        <f>F98</f>
        <v>0</v>
      </c>
      <c r="V98" s="28">
        <f>I98</f>
        <v>0</v>
      </c>
      <c r="W98" s="28">
        <f>L98</f>
        <v>0</v>
      </c>
      <c r="X98" s="28">
        <f t="shared" si="26"/>
        <v>0</v>
      </c>
      <c r="Z98" s="32">
        <f>+Z99+Z104</f>
        <v>0</v>
      </c>
    </row>
    <row r="99" spans="1:26" ht="15.75" x14ac:dyDescent="0.25">
      <c r="A99" s="5" t="s">
        <v>34</v>
      </c>
      <c r="B99" s="18" t="s">
        <v>53</v>
      </c>
      <c r="C99" s="19"/>
      <c r="D99" s="30">
        <v>0</v>
      </c>
      <c r="E99" s="30"/>
      <c r="F99" s="30">
        <f>SUM(F100:F102)</f>
        <v>0</v>
      </c>
      <c r="G99" s="30"/>
      <c r="H99" s="30"/>
      <c r="I99" s="30">
        <f>SUM(I100:I102)</f>
        <v>0</v>
      </c>
      <c r="J99" s="30">
        <v>0</v>
      </c>
      <c r="K99" s="30">
        <v>0</v>
      </c>
      <c r="L99" s="30">
        <f>SUM(L100:L102)</f>
        <v>0</v>
      </c>
      <c r="M99" s="30">
        <v>0</v>
      </c>
      <c r="N99" s="30">
        <v>0</v>
      </c>
      <c r="O99" s="30">
        <v>0</v>
      </c>
      <c r="P99" s="30">
        <v>0</v>
      </c>
      <c r="Q99" s="30">
        <f>SUM(Q100:Q102)</f>
        <v>0</v>
      </c>
      <c r="R99" s="30">
        <f t="shared" ref="R99" si="75">SUM(R100:R102)</f>
        <v>0</v>
      </c>
      <c r="U99" s="28">
        <f>F99</f>
        <v>0</v>
      </c>
      <c r="V99" s="28">
        <f>I99</f>
        <v>0</v>
      </c>
      <c r="W99" s="28">
        <f>L99</f>
        <v>0</v>
      </c>
      <c r="X99" s="28">
        <f>Q99</f>
        <v>0</v>
      </c>
      <c r="Z99" s="32">
        <f t="shared" ref="Z99" si="76">SUM(Z100:Z102)</f>
        <v>0</v>
      </c>
    </row>
    <row r="100" spans="1:26" x14ac:dyDescent="0.2">
      <c r="A100" s="10" t="s">
        <v>55</v>
      </c>
      <c r="B100" s="6"/>
      <c r="C100" s="7"/>
      <c r="D100" s="30">
        <v>0</v>
      </c>
      <c r="E100" s="30"/>
      <c r="F100" s="30">
        <f t="shared" ref="F100:F102" si="77">SUM(D100:E100)</f>
        <v>0</v>
      </c>
      <c r="G100" s="30"/>
      <c r="H100" s="30"/>
      <c r="I100" s="30">
        <f t="shared" ref="I100:I102" si="78">SUM(G100:H100)</f>
        <v>0</v>
      </c>
      <c r="J100" s="30">
        <v>0</v>
      </c>
      <c r="K100" s="30">
        <v>0</v>
      </c>
      <c r="L100" s="30">
        <f t="shared" ref="L100:L102" si="79">SUM(J100:K100)</f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f>SUM(M100:P100)</f>
        <v>0</v>
      </c>
      <c r="R100" s="30">
        <f>F100+I100+L100+Q100</f>
        <v>0</v>
      </c>
      <c r="U100" s="28">
        <f>F100</f>
        <v>0</v>
      </c>
      <c r="V100" s="28">
        <f>I100</f>
        <v>0</v>
      </c>
      <c r="W100" s="28">
        <f>L100</f>
        <v>0</v>
      </c>
      <c r="X100" s="28">
        <f t="shared" ref="X100:X107" si="80">Q100</f>
        <v>0</v>
      </c>
      <c r="Z100" s="32">
        <f t="shared" ref="Z100:Z102" si="81">SUM(U100:Y100)</f>
        <v>0</v>
      </c>
    </row>
    <row r="101" spans="1:26" x14ac:dyDescent="0.2">
      <c r="A101" s="23" t="s">
        <v>56</v>
      </c>
      <c r="B101" s="24"/>
      <c r="C101" s="25"/>
      <c r="D101" s="30">
        <v>0</v>
      </c>
      <c r="E101" s="30"/>
      <c r="F101" s="30">
        <f t="shared" si="77"/>
        <v>0</v>
      </c>
      <c r="G101" s="30"/>
      <c r="H101" s="30"/>
      <c r="I101" s="30">
        <f t="shared" si="78"/>
        <v>0</v>
      </c>
      <c r="J101" s="30">
        <v>0</v>
      </c>
      <c r="K101" s="30">
        <v>0</v>
      </c>
      <c r="L101" s="30">
        <f t="shared" si="79"/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f>SUM(M101:P101)</f>
        <v>0</v>
      </c>
      <c r="R101" s="30">
        <f>F101+I101+L101+Q101</f>
        <v>0</v>
      </c>
      <c r="U101" s="28">
        <f>F101</f>
        <v>0</v>
      </c>
      <c r="V101" s="28">
        <f>I101</f>
        <v>0</v>
      </c>
      <c r="W101" s="28">
        <f>L101</f>
        <v>0</v>
      </c>
      <c r="X101" s="28">
        <f t="shared" si="80"/>
        <v>0</v>
      </c>
      <c r="Z101" s="32">
        <f t="shared" si="81"/>
        <v>0</v>
      </c>
    </row>
    <row r="102" spans="1:26" x14ac:dyDescent="0.2">
      <c r="A102" s="23" t="s">
        <v>35</v>
      </c>
      <c r="B102" s="24"/>
      <c r="C102" s="25"/>
      <c r="D102" s="30">
        <v>0</v>
      </c>
      <c r="E102" s="30"/>
      <c r="F102" s="30">
        <f t="shared" si="77"/>
        <v>0</v>
      </c>
      <c r="G102" s="30"/>
      <c r="H102" s="30"/>
      <c r="I102" s="30">
        <f t="shared" si="78"/>
        <v>0</v>
      </c>
      <c r="J102" s="30">
        <v>0</v>
      </c>
      <c r="K102" s="30">
        <v>0</v>
      </c>
      <c r="L102" s="30">
        <f t="shared" si="79"/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f>SUM(M102:P102)</f>
        <v>0</v>
      </c>
      <c r="R102" s="30">
        <f>F102+I102+L102+Q102</f>
        <v>0</v>
      </c>
      <c r="U102" s="28">
        <f>F102</f>
        <v>0</v>
      </c>
      <c r="V102" s="28">
        <f>I102</f>
        <v>0</v>
      </c>
      <c r="W102" s="28">
        <f>L102</f>
        <v>0</v>
      </c>
      <c r="X102" s="28">
        <f t="shared" si="80"/>
        <v>0</v>
      </c>
      <c r="Z102" s="32">
        <f t="shared" si="81"/>
        <v>0</v>
      </c>
    </row>
    <row r="103" spans="1:26" ht="15.75" x14ac:dyDescent="0.25">
      <c r="A103" s="5"/>
      <c r="B103" s="18"/>
      <c r="C103" s="19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 t="s">
        <v>52</v>
      </c>
    </row>
    <row r="104" spans="1:26" ht="15.75" x14ac:dyDescent="0.25">
      <c r="A104" s="20" t="s">
        <v>36</v>
      </c>
      <c r="B104" s="21" t="s">
        <v>54</v>
      </c>
      <c r="C104" s="22"/>
      <c r="D104" s="30">
        <v>0</v>
      </c>
      <c r="E104" s="30"/>
      <c r="F104" s="30">
        <f>SUM(F105:F107)</f>
        <v>0</v>
      </c>
      <c r="G104" s="30"/>
      <c r="H104" s="30"/>
      <c r="I104" s="30">
        <f>SUM(I105:I107)</f>
        <v>0</v>
      </c>
      <c r="J104" s="30">
        <v>0</v>
      </c>
      <c r="K104" s="30">
        <v>0</v>
      </c>
      <c r="L104" s="30">
        <f>SUM(L105:L107)</f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f>SUM(Q105:Q107)</f>
        <v>0</v>
      </c>
      <c r="R104" s="30">
        <f t="shared" ref="R104" si="82">SUM(R105:R107)</f>
        <v>0</v>
      </c>
      <c r="U104" s="28">
        <f>F104</f>
        <v>0</v>
      </c>
      <c r="V104" s="28">
        <f>I104</f>
        <v>0</v>
      </c>
      <c r="W104" s="28">
        <f>L104</f>
        <v>0</v>
      </c>
      <c r="X104" s="28">
        <f t="shared" si="80"/>
        <v>0</v>
      </c>
      <c r="Z104" s="32">
        <f t="shared" ref="Z104" si="83">SUM(Z105:Z107)</f>
        <v>0</v>
      </c>
    </row>
    <row r="105" spans="1:26" x14ac:dyDescent="0.2">
      <c r="A105" s="10" t="s">
        <v>55</v>
      </c>
      <c r="B105" s="6"/>
      <c r="C105" s="7"/>
      <c r="D105" s="30">
        <v>0</v>
      </c>
      <c r="E105" s="30"/>
      <c r="F105" s="30">
        <f t="shared" ref="F105:F107" si="84">SUM(D105:E105)</f>
        <v>0</v>
      </c>
      <c r="G105" s="30"/>
      <c r="H105" s="30"/>
      <c r="I105" s="30">
        <f t="shared" ref="I105:I107" si="85">SUM(G105:H105)</f>
        <v>0</v>
      </c>
      <c r="J105" s="30">
        <v>0</v>
      </c>
      <c r="K105" s="30">
        <v>0</v>
      </c>
      <c r="L105" s="30">
        <f t="shared" ref="L105:L107" si="86">SUM(J105:K105)</f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f>SUM(M105:P105)</f>
        <v>0</v>
      </c>
      <c r="R105" s="30">
        <f>F105+I105+L105+Q105</f>
        <v>0</v>
      </c>
      <c r="U105" s="28">
        <f>F105</f>
        <v>0</v>
      </c>
      <c r="V105" s="28">
        <f>I105</f>
        <v>0</v>
      </c>
      <c r="W105" s="28">
        <f>L105</f>
        <v>0</v>
      </c>
      <c r="X105" s="28">
        <f t="shared" si="80"/>
        <v>0</v>
      </c>
      <c r="Z105" s="32">
        <f t="shared" ref="Z105:Z107" si="87">SUM(U105:Y105)</f>
        <v>0</v>
      </c>
    </row>
    <row r="106" spans="1:26" x14ac:dyDescent="0.2">
      <c r="A106" s="23" t="s">
        <v>56</v>
      </c>
      <c r="B106" s="24"/>
      <c r="C106" s="25"/>
      <c r="D106" s="30">
        <v>0</v>
      </c>
      <c r="E106" s="30"/>
      <c r="F106" s="30">
        <f t="shared" si="84"/>
        <v>0</v>
      </c>
      <c r="G106" s="30"/>
      <c r="H106" s="30"/>
      <c r="I106" s="30">
        <f t="shared" si="85"/>
        <v>0</v>
      </c>
      <c r="J106" s="30">
        <v>0</v>
      </c>
      <c r="K106" s="30">
        <v>0</v>
      </c>
      <c r="L106" s="30">
        <f t="shared" si="86"/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f>SUM(M106:P106)</f>
        <v>0</v>
      </c>
      <c r="R106" s="30">
        <f>F106+I106+L106+Q106</f>
        <v>0</v>
      </c>
      <c r="U106" s="28">
        <f>F106</f>
        <v>0</v>
      </c>
      <c r="V106" s="28">
        <f>I106</f>
        <v>0</v>
      </c>
      <c r="W106" s="28">
        <f>L106</f>
        <v>0</v>
      </c>
      <c r="X106" s="28">
        <f t="shared" si="80"/>
        <v>0</v>
      </c>
      <c r="Z106" s="32">
        <f t="shared" si="87"/>
        <v>0</v>
      </c>
    </row>
    <row r="107" spans="1:26" x14ac:dyDescent="0.2">
      <c r="A107" s="10" t="s">
        <v>35</v>
      </c>
      <c r="B107" s="6"/>
      <c r="C107" s="7"/>
      <c r="D107" s="30">
        <v>0</v>
      </c>
      <c r="E107" s="30"/>
      <c r="F107" s="30">
        <f t="shared" si="84"/>
        <v>0</v>
      </c>
      <c r="G107" s="30"/>
      <c r="H107" s="30"/>
      <c r="I107" s="30">
        <f t="shared" si="85"/>
        <v>0</v>
      </c>
      <c r="J107" s="30">
        <v>0</v>
      </c>
      <c r="K107" s="30">
        <v>0</v>
      </c>
      <c r="L107" s="30">
        <f t="shared" si="86"/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f>SUM(M107:P107)</f>
        <v>0</v>
      </c>
      <c r="R107" s="30">
        <f>F107+I107+L107+Q107</f>
        <v>0</v>
      </c>
      <c r="U107" s="28">
        <f>F107</f>
        <v>0</v>
      </c>
      <c r="V107" s="28">
        <f>I107</f>
        <v>0</v>
      </c>
      <c r="W107" s="28">
        <f>L107</f>
        <v>0</v>
      </c>
      <c r="X107" s="28">
        <f t="shared" si="80"/>
        <v>0</v>
      </c>
      <c r="Z107" s="32">
        <f t="shared" si="87"/>
        <v>0</v>
      </c>
    </row>
    <row r="108" spans="1:26" x14ac:dyDescent="0.2">
      <c r="A108" s="26"/>
      <c r="B108" s="27"/>
      <c r="C108" s="14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</sheetData>
  <mergeCells count="2">
    <mergeCell ref="A6:C7"/>
    <mergeCell ref="R6:R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MOC-SUMMARY</vt:lpstr>
      <vt:lpstr>MOC-berth</vt:lpstr>
      <vt:lpstr>MOC-ancho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M. Jacinto</dc:creator>
  <cp:lastModifiedBy>PPA</cp:lastModifiedBy>
  <dcterms:created xsi:type="dcterms:W3CDTF">2018-04-26T07:24:32Z</dcterms:created>
  <dcterms:modified xsi:type="dcterms:W3CDTF">2022-03-07T02:07:47Z</dcterms:modified>
</cp:coreProperties>
</file>