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PA FILES\statistics\ASR - working file\2020 ASR\2020 ASR Volume 1\"/>
    </mc:Choice>
  </mc:AlternateContent>
  <xr:revisionPtr revIDLastSave="0" documentId="13_ncr:1_{DDD1B8E9-1BF2-4AED-9AEE-72A81A873717}" xr6:coauthVersionLast="46" xr6:coauthVersionMax="46" xr10:uidLastSave="{00000000-0000-0000-0000-000000000000}"/>
  <bookViews>
    <workbookView xWindow="-110" yWindow="-110" windowWidth="19420" windowHeight="10420" tabRatio="599" xr2:uid="{00000000-000D-0000-FFFF-FFFF00000000}"/>
  </bookViews>
  <sheets>
    <sheet name="MOC-SUMMARY" sheetId="5" r:id="rId1"/>
    <sheet name="MOC-berth" sheetId="1" r:id="rId2"/>
    <sheet name="MOC-anch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7" i="4" l="1"/>
  <c r="Y107" i="4" s="1"/>
  <c r="K107" i="5" s="1"/>
  <c r="L107" i="4"/>
  <c r="X107" i="4" s="1"/>
  <c r="J107" i="5" s="1"/>
  <c r="I107" i="4"/>
  <c r="W107" i="4" s="1"/>
  <c r="I107" i="5" s="1"/>
  <c r="F107" i="4"/>
  <c r="V107" i="4" s="1"/>
  <c r="H107" i="5" s="1"/>
  <c r="R106" i="4"/>
  <c r="Y106" i="4" s="1"/>
  <c r="K106" i="5" s="1"/>
  <c r="L106" i="4"/>
  <c r="X106" i="4" s="1"/>
  <c r="J106" i="5" s="1"/>
  <c r="I106" i="4"/>
  <c r="W106" i="4" s="1"/>
  <c r="I106" i="5" s="1"/>
  <c r="F106" i="4"/>
  <c r="V106" i="4" s="1"/>
  <c r="R105" i="4"/>
  <c r="L105" i="4"/>
  <c r="I105" i="4"/>
  <c r="F105" i="4"/>
  <c r="V105" i="4" s="1"/>
  <c r="H105" i="5" s="1"/>
  <c r="R102" i="4"/>
  <c r="Y102" i="4" s="1"/>
  <c r="K102" i="5" s="1"/>
  <c r="L102" i="4"/>
  <c r="X102" i="4" s="1"/>
  <c r="J102" i="5" s="1"/>
  <c r="I102" i="4"/>
  <c r="W102" i="4" s="1"/>
  <c r="I102" i="5" s="1"/>
  <c r="F102" i="4"/>
  <c r="V102" i="4" s="1"/>
  <c r="R101" i="4"/>
  <c r="Y101" i="4" s="1"/>
  <c r="K101" i="5" s="1"/>
  <c r="L101" i="4"/>
  <c r="X101" i="4" s="1"/>
  <c r="J101" i="5" s="1"/>
  <c r="I101" i="4"/>
  <c r="W101" i="4" s="1"/>
  <c r="I101" i="5" s="1"/>
  <c r="F101" i="4"/>
  <c r="V101" i="4" s="1"/>
  <c r="H101" i="5" s="1"/>
  <c r="R100" i="4"/>
  <c r="L100" i="4"/>
  <c r="I100" i="4"/>
  <c r="W100" i="4" s="1"/>
  <c r="I100" i="5" s="1"/>
  <c r="F100" i="4"/>
  <c r="V100" i="4" s="1"/>
  <c r="H100" i="5" s="1"/>
  <c r="I99" i="4"/>
  <c r="R96" i="4"/>
  <c r="Y96" i="4" s="1"/>
  <c r="K96" i="5" s="1"/>
  <c r="L96" i="4"/>
  <c r="X96" i="4" s="1"/>
  <c r="J96" i="5" s="1"/>
  <c r="I96" i="4"/>
  <c r="W96" i="4" s="1"/>
  <c r="I96" i="5" s="1"/>
  <c r="F96" i="4"/>
  <c r="V96" i="4" s="1"/>
  <c r="H96" i="5" s="1"/>
  <c r="R95" i="4"/>
  <c r="Y95" i="4" s="1"/>
  <c r="K95" i="5" s="1"/>
  <c r="L95" i="4"/>
  <c r="X95" i="4" s="1"/>
  <c r="J95" i="5" s="1"/>
  <c r="I95" i="4"/>
  <c r="W95" i="4" s="1"/>
  <c r="I95" i="5" s="1"/>
  <c r="F95" i="4"/>
  <c r="V95" i="4" s="1"/>
  <c r="H95" i="5" s="1"/>
  <c r="R94" i="4"/>
  <c r="Y94" i="4" s="1"/>
  <c r="K94" i="5" s="1"/>
  <c r="L94" i="4"/>
  <c r="X94" i="4" s="1"/>
  <c r="J94" i="5" s="1"/>
  <c r="I94" i="4"/>
  <c r="W94" i="4" s="1"/>
  <c r="I94" i="5" s="1"/>
  <c r="F94" i="4"/>
  <c r="V94" i="4" s="1"/>
  <c r="H94" i="5" s="1"/>
  <c r="R93" i="4"/>
  <c r="Y93" i="4" s="1"/>
  <c r="K93" i="5" s="1"/>
  <c r="L93" i="4"/>
  <c r="X93" i="4" s="1"/>
  <c r="J93" i="5" s="1"/>
  <c r="I93" i="4"/>
  <c r="W93" i="4" s="1"/>
  <c r="I93" i="5" s="1"/>
  <c r="F93" i="4"/>
  <c r="V93" i="4" s="1"/>
  <c r="R92" i="4"/>
  <c r="Y92" i="4" s="1"/>
  <c r="K92" i="5" s="1"/>
  <c r="L92" i="4"/>
  <c r="X92" i="4" s="1"/>
  <c r="J92" i="5" s="1"/>
  <c r="I92" i="4"/>
  <c r="W92" i="4" s="1"/>
  <c r="I92" i="5" s="1"/>
  <c r="F92" i="4"/>
  <c r="V92" i="4" s="1"/>
  <c r="H92" i="5" s="1"/>
  <c r="R91" i="4"/>
  <c r="L91" i="4"/>
  <c r="I91" i="4"/>
  <c r="W91" i="4" s="1"/>
  <c r="I91" i="5" s="1"/>
  <c r="F91" i="4"/>
  <c r="V91" i="4" s="1"/>
  <c r="H91" i="5" s="1"/>
  <c r="R88" i="4"/>
  <c r="Y88" i="4" s="1"/>
  <c r="K88" i="5" s="1"/>
  <c r="L88" i="4"/>
  <c r="X88" i="4" s="1"/>
  <c r="J88" i="5" s="1"/>
  <c r="I88" i="4"/>
  <c r="W88" i="4" s="1"/>
  <c r="I88" i="5" s="1"/>
  <c r="F88" i="4"/>
  <c r="V88" i="4" s="1"/>
  <c r="H88" i="5" s="1"/>
  <c r="R87" i="4"/>
  <c r="Y87" i="4" s="1"/>
  <c r="K87" i="5" s="1"/>
  <c r="L87" i="4"/>
  <c r="X87" i="4" s="1"/>
  <c r="J87" i="5" s="1"/>
  <c r="I87" i="4"/>
  <c r="W87" i="4" s="1"/>
  <c r="I87" i="5" s="1"/>
  <c r="F87" i="4"/>
  <c r="V87" i="4" s="1"/>
  <c r="H87" i="5" s="1"/>
  <c r="R86" i="4"/>
  <c r="Y86" i="4" s="1"/>
  <c r="K86" i="5" s="1"/>
  <c r="L86" i="4"/>
  <c r="X86" i="4" s="1"/>
  <c r="J86" i="5" s="1"/>
  <c r="I86" i="4"/>
  <c r="W86" i="4" s="1"/>
  <c r="I86" i="5" s="1"/>
  <c r="F86" i="4"/>
  <c r="V86" i="4" s="1"/>
  <c r="H86" i="5" s="1"/>
  <c r="R85" i="4"/>
  <c r="Y85" i="4" s="1"/>
  <c r="K85" i="5" s="1"/>
  <c r="L85" i="4"/>
  <c r="X85" i="4" s="1"/>
  <c r="J85" i="5" s="1"/>
  <c r="I85" i="4"/>
  <c r="W85" i="4" s="1"/>
  <c r="I85" i="5" s="1"/>
  <c r="F85" i="4"/>
  <c r="V85" i="4" s="1"/>
  <c r="H85" i="5" s="1"/>
  <c r="R84" i="4"/>
  <c r="Y84" i="4" s="1"/>
  <c r="K84" i="5" s="1"/>
  <c r="L84" i="4"/>
  <c r="X84" i="4" s="1"/>
  <c r="J84" i="5" s="1"/>
  <c r="I84" i="4"/>
  <c r="W84" i="4" s="1"/>
  <c r="I84" i="5" s="1"/>
  <c r="F84" i="4"/>
  <c r="V84" i="4" s="1"/>
  <c r="H84" i="5" s="1"/>
  <c r="R83" i="4"/>
  <c r="L83" i="4"/>
  <c r="X83" i="4" s="1"/>
  <c r="J83" i="5" s="1"/>
  <c r="I83" i="4"/>
  <c r="F83" i="4"/>
  <c r="V83" i="4" s="1"/>
  <c r="H83" i="5" s="1"/>
  <c r="R78" i="4"/>
  <c r="Y78" i="4" s="1"/>
  <c r="K78" i="5" s="1"/>
  <c r="L78" i="4"/>
  <c r="X78" i="4" s="1"/>
  <c r="J78" i="5" s="1"/>
  <c r="I78" i="4"/>
  <c r="W78" i="4" s="1"/>
  <c r="I78" i="5" s="1"/>
  <c r="F78" i="4"/>
  <c r="V78" i="4" s="1"/>
  <c r="H78" i="5" s="1"/>
  <c r="R77" i="4"/>
  <c r="Y77" i="4" s="1"/>
  <c r="K77" i="5" s="1"/>
  <c r="L77" i="4"/>
  <c r="X77" i="4" s="1"/>
  <c r="J77" i="5" s="1"/>
  <c r="I77" i="4"/>
  <c r="W77" i="4" s="1"/>
  <c r="I77" i="5" s="1"/>
  <c r="F77" i="4"/>
  <c r="R76" i="4"/>
  <c r="Y76" i="4" s="1"/>
  <c r="K76" i="5" s="1"/>
  <c r="L76" i="4"/>
  <c r="X76" i="4" s="1"/>
  <c r="J76" i="5" s="1"/>
  <c r="I76" i="4"/>
  <c r="W76" i="4" s="1"/>
  <c r="I76" i="5" s="1"/>
  <c r="F76" i="4"/>
  <c r="V76" i="4" s="1"/>
  <c r="H76" i="5" s="1"/>
  <c r="R75" i="4"/>
  <c r="Y75" i="4" s="1"/>
  <c r="K75" i="5" s="1"/>
  <c r="L75" i="4"/>
  <c r="X75" i="4" s="1"/>
  <c r="J75" i="5" s="1"/>
  <c r="I75" i="4"/>
  <c r="W75" i="4" s="1"/>
  <c r="I75" i="5" s="1"/>
  <c r="F75" i="4"/>
  <c r="V75" i="4" s="1"/>
  <c r="R74" i="4"/>
  <c r="L74" i="4"/>
  <c r="X74" i="4" s="1"/>
  <c r="J74" i="5" s="1"/>
  <c r="I74" i="4"/>
  <c r="W74" i="4" s="1"/>
  <c r="I74" i="5" s="1"/>
  <c r="F74" i="4"/>
  <c r="V74" i="4" s="1"/>
  <c r="H74" i="5" s="1"/>
  <c r="R73" i="4"/>
  <c r="Y73" i="4" s="1"/>
  <c r="K73" i="5" s="1"/>
  <c r="L73" i="4"/>
  <c r="I73" i="4"/>
  <c r="F73" i="4"/>
  <c r="V73" i="4" s="1"/>
  <c r="H73" i="5" s="1"/>
  <c r="R70" i="4"/>
  <c r="Y70" i="4" s="1"/>
  <c r="K70" i="5" s="1"/>
  <c r="L70" i="4"/>
  <c r="X70" i="4" s="1"/>
  <c r="J70" i="5" s="1"/>
  <c r="I70" i="4"/>
  <c r="W70" i="4" s="1"/>
  <c r="I70" i="5" s="1"/>
  <c r="F70" i="4"/>
  <c r="V70" i="4" s="1"/>
  <c r="H70" i="5" s="1"/>
  <c r="R69" i="4"/>
  <c r="Y69" i="4" s="1"/>
  <c r="K69" i="5" s="1"/>
  <c r="L69" i="4"/>
  <c r="X69" i="4" s="1"/>
  <c r="J69" i="5" s="1"/>
  <c r="I69" i="4"/>
  <c r="W69" i="4" s="1"/>
  <c r="I69" i="5" s="1"/>
  <c r="F69" i="4"/>
  <c r="V69" i="4" s="1"/>
  <c r="H69" i="5" s="1"/>
  <c r="R68" i="4"/>
  <c r="Y68" i="4" s="1"/>
  <c r="K68" i="5" s="1"/>
  <c r="L68" i="4"/>
  <c r="X68" i="4" s="1"/>
  <c r="J68" i="5" s="1"/>
  <c r="I68" i="4"/>
  <c r="F68" i="4"/>
  <c r="V68" i="4" s="1"/>
  <c r="H68" i="5" s="1"/>
  <c r="R67" i="4"/>
  <c r="Y67" i="4" s="1"/>
  <c r="K67" i="5" s="1"/>
  <c r="L67" i="4"/>
  <c r="X67" i="4" s="1"/>
  <c r="J67" i="5" s="1"/>
  <c r="I67" i="4"/>
  <c r="W67" i="4" s="1"/>
  <c r="I67" i="5" s="1"/>
  <c r="F67" i="4"/>
  <c r="V67" i="4" s="1"/>
  <c r="H67" i="5" s="1"/>
  <c r="R66" i="4"/>
  <c r="Y66" i="4" s="1"/>
  <c r="K66" i="5" s="1"/>
  <c r="L66" i="4"/>
  <c r="X66" i="4" s="1"/>
  <c r="J66" i="5" s="1"/>
  <c r="I66" i="4"/>
  <c r="W66" i="4" s="1"/>
  <c r="F66" i="4"/>
  <c r="V66" i="4" s="1"/>
  <c r="H66" i="5" s="1"/>
  <c r="R65" i="4"/>
  <c r="Y65" i="4" s="1"/>
  <c r="K65" i="5" s="1"/>
  <c r="L65" i="4"/>
  <c r="X65" i="4" s="1"/>
  <c r="J65" i="5" s="1"/>
  <c r="I65" i="4"/>
  <c r="W65" i="4" s="1"/>
  <c r="I65" i="5" s="1"/>
  <c r="F65" i="4"/>
  <c r="R56" i="4"/>
  <c r="L56" i="4"/>
  <c r="X56" i="4" s="1"/>
  <c r="J56" i="5" s="1"/>
  <c r="I56" i="4"/>
  <c r="W56" i="4" s="1"/>
  <c r="I56" i="5" s="1"/>
  <c r="F56" i="4"/>
  <c r="V56" i="4" s="1"/>
  <c r="H56" i="5" s="1"/>
  <c r="R55" i="4"/>
  <c r="Y55" i="4" s="1"/>
  <c r="K55" i="5" s="1"/>
  <c r="L55" i="4"/>
  <c r="I55" i="4"/>
  <c r="F55" i="4"/>
  <c r="V55" i="4" s="1"/>
  <c r="H55" i="5" s="1"/>
  <c r="R52" i="4"/>
  <c r="Y52" i="4" s="1"/>
  <c r="K52" i="5" s="1"/>
  <c r="L52" i="4"/>
  <c r="X52" i="4" s="1"/>
  <c r="J52" i="5" s="1"/>
  <c r="I52" i="4"/>
  <c r="W52" i="4" s="1"/>
  <c r="F52" i="4"/>
  <c r="V52" i="4" s="1"/>
  <c r="H52" i="5" s="1"/>
  <c r="R51" i="4"/>
  <c r="Y51" i="4" s="1"/>
  <c r="K51" i="5" s="1"/>
  <c r="L51" i="4"/>
  <c r="I51" i="4"/>
  <c r="W51" i="4" s="1"/>
  <c r="I51" i="5" s="1"/>
  <c r="F51" i="4"/>
  <c r="R48" i="4"/>
  <c r="Y48" i="4" s="1"/>
  <c r="K48" i="5" s="1"/>
  <c r="L48" i="4"/>
  <c r="X48" i="4" s="1"/>
  <c r="J48" i="5" s="1"/>
  <c r="I48" i="4"/>
  <c r="W48" i="4" s="1"/>
  <c r="I48" i="5" s="1"/>
  <c r="F48" i="4"/>
  <c r="R47" i="4"/>
  <c r="Y47" i="4" s="1"/>
  <c r="K47" i="5" s="1"/>
  <c r="L47" i="4"/>
  <c r="X47" i="4" s="1"/>
  <c r="J47" i="5" s="1"/>
  <c r="I47" i="4"/>
  <c r="W47" i="4" s="1"/>
  <c r="I47" i="5" s="1"/>
  <c r="F47" i="4"/>
  <c r="R44" i="4"/>
  <c r="Y44" i="4" s="1"/>
  <c r="K44" i="5" s="1"/>
  <c r="L44" i="4"/>
  <c r="X44" i="4" s="1"/>
  <c r="J44" i="5" s="1"/>
  <c r="I44" i="4"/>
  <c r="W44" i="4" s="1"/>
  <c r="I44" i="5" s="1"/>
  <c r="F44" i="4"/>
  <c r="R43" i="4"/>
  <c r="Y43" i="4" s="1"/>
  <c r="K43" i="5" s="1"/>
  <c r="L43" i="4"/>
  <c r="X43" i="4" s="1"/>
  <c r="J43" i="5" s="1"/>
  <c r="I43" i="4"/>
  <c r="W43" i="4" s="1"/>
  <c r="I43" i="5" s="1"/>
  <c r="F43" i="4"/>
  <c r="V43" i="4" s="1"/>
  <c r="Y41" i="4"/>
  <c r="X41" i="4"/>
  <c r="W41" i="4"/>
  <c r="V41" i="4"/>
  <c r="R40" i="4"/>
  <c r="Y40" i="4" s="1"/>
  <c r="K40" i="5" s="1"/>
  <c r="L40" i="4"/>
  <c r="X40" i="4" s="1"/>
  <c r="J40" i="5" s="1"/>
  <c r="I40" i="4"/>
  <c r="W40" i="4" s="1"/>
  <c r="I40" i="5" s="1"/>
  <c r="F40" i="4"/>
  <c r="V40" i="4" s="1"/>
  <c r="H40" i="5" s="1"/>
  <c r="R39" i="4"/>
  <c r="L39" i="4"/>
  <c r="X39" i="4" s="1"/>
  <c r="J39" i="5" s="1"/>
  <c r="I39" i="4"/>
  <c r="F39" i="4"/>
  <c r="R36" i="4"/>
  <c r="Y36" i="4" s="1"/>
  <c r="K36" i="5" s="1"/>
  <c r="L36" i="4"/>
  <c r="X36" i="4" s="1"/>
  <c r="J36" i="5" s="1"/>
  <c r="I36" i="4"/>
  <c r="W36" i="4" s="1"/>
  <c r="I36" i="5" s="1"/>
  <c r="F36" i="4"/>
  <c r="V36" i="4" s="1"/>
  <c r="R35" i="4"/>
  <c r="L35" i="4"/>
  <c r="I35" i="4"/>
  <c r="W35" i="4" s="1"/>
  <c r="I35" i="5" s="1"/>
  <c r="F35" i="4"/>
  <c r="V35" i="4" s="1"/>
  <c r="R32" i="4"/>
  <c r="Y32" i="4" s="1"/>
  <c r="K32" i="5" s="1"/>
  <c r="L32" i="4"/>
  <c r="X32" i="4" s="1"/>
  <c r="J32" i="5" s="1"/>
  <c r="I32" i="4"/>
  <c r="W32" i="4" s="1"/>
  <c r="I32" i="5" s="1"/>
  <c r="F32" i="4"/>
  <c r="V32" i="4" s="1"/>
  <c r="H32" i="5" s="1"/>
  <c r="R31" i="4"/>
  <c r="Y31" i="4" s="1"/>
  <c r="K31" i="5" s="1"/>
  <c r="L31" i="4"/>
  <c r="X31" i="4" s="1"/>
  <c r="J31" i="5" s="1"/>
  <c r="I31" i="4"/>
  <c r="F31" i="4"/>
  <c r="R28" i="4"/>
  <c r="Y28" i="4" s="1"/>
  <c r="K28" i="5" s="1"/>
  <c r="L28" i="4"/>
  <c r="X28" i="4" s="1"/>
  <c r="J28" i="5" s="1"/>
  <c r="I28" i="4"/>
  <c r="W28" i="4" s="1"/>
  <c r="I28" i="5" s="1"/>
  <c r="F28" i="4"/>
  <c r="V28" i="4" s="1"/>
  <c r="H28" i="5" s="1"/>
  <c r="R27" i="4"/>
  <c r="L27" i="4"/>
  <c r="I27" i="4"/>
  <c r="W27" i="4" s="1"/>
  <c r="I27" i="5" s="1"/>
  <c r="F27" i="4"/>
  <c r="R24" i="4"/>
  <c r="Y24" i="4" s="1"/>
  <c r="K24" i="5" s="1"/>
  <c r="L24" i="4"/>
  <c r="X24" i="4" s="1"/>
  <c r="J24" i="5" s="1"/>
  <c r="I24" i="4"/>
  <c r="W24" i="4" s="1"/>
  <c r="I24" i="5" s="1"/>
  <c r="F24" i="4"/>
  <c r="V24" i="4" s="1"/>
  <c r="H24" i="5" s="1"/>
  <c r="R23" i="4"/>
  <c r="Y23" i="4" s="1"/>
  <c r="K23" i="5" s="1"/>
  <c r="L23" i="4"/>
  <c r="X23" i="4" s="1"/>
  <c r="J23" i="5" s="1"/>
  <c r="I23" i="4"/>
  <c r="W23" i="4" s="1"/>
  <c r="I23" i="5" s="1"/>
  <c r="F23" i="4"/>
  <c r="R20" i="4"/>
  <c r="Y20" i="4" s="1"/>
  <c r="K20" i="5" s="1"/>
  <c r="L20" i="4"/>
  <c r="X20" i="4" s="1"/>
  <c r="J20" i="5" s="1"/>
  <c r="I20" i="4"/>
  <c r="W20" i="4" s="1"/>
  <c r="I20" i="5" s="1"/>
  <c r="F20" i="4"/>
  <c r="V20" i="4" s="1"/>
  <c r="H20" i="5" s="1"/>
  <c r="R19" i="4"/>
  <c r="L19" i="4"/>
  <c r="I19" i="4"/>
  <c r="W19" i="4" s="1"/>
  <c r="I19" i="5" s="1"/>
  <c r="F19" i="4"/>
  <c r="R16" i="4"/>
  <c r="Y16" i="4" s="1"/>
  <c r="K16" i="5" s="1"/>
  <c r="L16" i="4"/>
  <c r="X16" i="4" s="1"/>
  <c r="J16" i="5" s="1"/>
  <c r="I16" i="4"/>
  <c r="W16" i="4" s="1"/>
  <c r="I16" i="5" s="1"/>
  <c r="F16" i="4"/>
  <c r="V16" i="4" s="1"/>
  <c r="H16" i="5" s="1"/>
  <c r="R15" i="4"/>
  <c r="Y15" i="4" s="1"/>
  <c r="K15" i="5" s="1"/>
  <c r="L15" i="4"/>
  <c r="X15" i="4" s="1"/>
  <c r="J15" i="5" s="1"/>
  <c r="I15" i="4"/>
  <c r="F15" i="4"/>
  <c r="R12" i="4"/>
  <c r="Y12" i="4" s="1"/>
  <c r="K12" i="5" s="1"/>
  <c r="L12" i="4"/>
  <c r="X12" i="4" s="1"/>
  <c r="J12" i="5" s="1"/>
  <c r="I12" i="4"/>
  <c r="W12" i="4" s="1"/>
  <c r="I12" i="5" s="1"/>
  <c r="F12" i="4"/>
  <c r="V12" i="4" s="1"/>
  <c r="H12" i="5" s="1"/>
  <c r="R11" i="4"/>
  <c r="L11" i="4"/>
  <c r="I11" i="4"/>
  <c r="W11" i="4" s="1"/>
  <c r="I11" i="5" s="1"/>
  <c r="F11" i="4"/>
  <c r="A4" i="4"/>
  <c r="A4" i="1"/>
  <c r="R34" i="4" l="1"/>
  <c r="Y34" i="4" s="1"/>
  <c r="K34" i="5" s="1"/>
  <c r="R50" i="4"/>
  <c r="Y50" i="4" s="1"/>
  <c r="K50" i="5" s="1"/>
  <c r="L50" i="4"/>
  <c r="X50" i="4" s="1"/>
  <c r="J50" i="5" s="1"/>
  <c r="F50" i="4"/>
  <c r="V50" i="4" s="1"/>
  <c r="H50" i="5" s="1"/>
  <c r="F38" i="4"/>
  <c r="V38" i="4" s="1"/>
  <c r="H38" i="5" s="1"/>
  <c r="I50" i="4"/>
  <c r="W50" i="4" s="1"/>
  <c r="I50" i="5" s="1"/>
  <c r="S15" i="4"/>
  <c r="F22" i="4"/>
  <c r="V22" i="4" s="1"/>
  <c r="H22" i="5" s="1"/>
  <c r="F26" i="4"/>
  <c r="V26" i="4" s="1"/>
  <c r="H26" i="5" s="1"/>
  <c r="S31" i="4"/>
  <c r="F72" i="4"/>
  <c r="V72" i="4" s="1"/>
  <c r="H72" i="5" s="1"/>
  <c r="I10" i="4"/>
  <c r="W10" i="4" s="1"/>
  <c r="I10" i="5" s="1"/>
  <c r="F10" i="4"/>
  <c r="V10" i="4" s="1"/>
  <c r="H10" i="5" s="1"/>
  <c r="F14" i="4"/>
  <c r="V14" i="4" s="1"/>
  <c r="H14" i="5" s="1"/>
  <c r="V23" i="4"/>
  <c r="H23" i="5" s="1"/>
  <c r="I34" i="4"/>
  <c r="W34" i="4" s="1"/>
  <c r="I34" i="5" s="1"/>
  <c r="V39" i="4"/>
  <c r="H39" i="5" s="1"/>
  <c r="F54" i="4"/>
  <c r="V54" i="4" s="1"/>
  <c r="H54" i="5" s="1"/>
  <c r="I18" i="4"/>
  <c r="W18" i="4" s="1"/>
  <c r="I18" i="5" s="1"/>
  <c r="L42" i="4"/>
  <c r="X42" i="4" s="1"/>
  <c r="J42" i="5" s="1"/>
  <c r="I54" i="4"/>
  <c r="W54" i="4" s="1"/>
  <c r="I54" i="5" s="1"/>
  <c r="F18" i="4"/>
  <c r="V18" i="4" s="1"/>
  <c r="H18" i="5" s="1"/>
  <c r="V31" i="4"/>
  <c r="H31" i="5" s="1"/>
  <c r="S23" i="4"/>
  <c r="AA52" i="4"/>
  <c r="V15" i="4"/>
  <c r="H15" i="5" s="1"/>
  <c r="I26" i="4"/>
  <c r="W26" i="4" s="1"/>
  <c r="I26" i="5" s="1"/>
  <c r="F30" i="4"/>
  <c r="V30" i="4" s="1"/>
  <c r="H30" i="5" s="1"/>
  <c r="L10" i="4"/>
  <c r="X10" i="4" s="1"/>
  <c r="J10" i="5" s="1"/>
  <c r="X11" i="4"/>
  <c r="J11" i="5" s="1"/>
  <c r="H35" i="5"/>
  <c r="L34" i="4"/>
  <c r="X34" i="4" s="1"/>
  <c r="J34" i="5" s="1"/>
  <c r="X35" i="4"/>
  <c r="J35" i="5" s="1"/>
  <c r="AA75" i="4"/>
  <c r="H75" i="5"/>
  <c r="AA36" i="4"/>
  <c r="H36" i="5"/>
  <c r="X51" i="4"/>
  <c r="J51" i="5" s="1"/>
  <c r="I38" i="4"/>
  <c r="W38" i="4" s="1"/>
  <c r="I38" i="5" s="1"/>
  <c r="W39" i="4"/>
  <c r="I39" i="5" s="1"/>
  <c r="F46" i="4"/>
  <c r="V46" i="4" s="1"/>
  <c r="H46" i="5" s="1"/>
  <c r="V47" i="4"/>
  <c r="H47" i="5" s="1"/>
  <c r="S77" i="4"/>
  <c r="V77" i="4"/>
  <c r="F82" i="4"/>
  <c r="V82" i="4" s="1"/>
  <c r="H82" i="5" s="1"/>
  <c r="L104" i="4"/>
  <c r="X104" i="4" s="1"/>
  <c r="J104" i="5" s="1"/>
  <c r="X105" i="4"/>
  <c r="J105" i="5" s="1"/>
  <c r="AA102" i="4"/>
  <c r="H102" i="5"/>
  <c r="L18" i="4"/>
  <c r="X18" i="4" s="1"/>
  <c r="J18" i="5" s="1"/>
  <c r="X19" i="4"/>
  <c r="J19" i="5" s="1"/>
  <c r="Y39" i="4"/>
  <c r="K39" i="5" s="1"/>
  <c r="R38" i="4"/>
  <c r="Y38" i="4" s="1"/>
  <c r="K38" i="5" s="1"/>
  <c r="AA106" i="4"/>
  <c r="H106" i="5"/>
  <c r="AA43" i="4"/>
  <c r="H43" i="5"/>
  <c r="AA66" i="4"/>
  <c r="I66" i="5"/>
  <c r="L26" i="4"/>
  <c r="X26" i="4" s="1"/>
  <c r="J26" i="5" s="1"/>
  <c r="X27" i="4"/>
  <c r="J27" i="5" s="1"/>
  <c r="S44" i="4"/>
  <c r="V44" i="4"/>
  <c r="H44" i="5" s="1"/>
  <c r="R54" i="4"/>
  <c r="Y54" i="4" s="1"/>
  <c r="K54" i="5" s="1"/>
  <c r="I90" i="4"/>
  <c r="W90" i="4" s="1"/>
  <c r="I90" i="5" s="1"/>
  <c r="W105" i="4"/>
  <c r="I105" i="5" s="1"/>
  <c r="I104" i="4"/>
  <c r="W104" i="4" s="1"/>
  <c r="I104" i="5" s="1"/>
  <c r="I52" i="5"/>
  <c r="R10" i="4"/>
  <c r="Y10" i="4" s="1"/>
  <c r="K10" i="5" s="1"/>
  <c r="R14" i="4"/>
  <c r="Y14" i="4" s="1"/>
  <c r="K14" i="5" s="1"/>
  <c r="S19" i="4"/>
  <c r="R22" i="4"/>
  <c r="Y22" i="4" s="1"/>
  <c r="K22" i="5" s="1"/>
  <c r="R26" i="4"/>
  <c r="Y26" i="4" s="1"/>
  <c r="K26" i="5" s="1"/>
  <c r="R30" i="4"/>
  <c r="Y30" i="4" s="1"/>
  <c r="K30" i="5" s="1"/>
  <c r="S68" i="4"/>
  <c r="S83" i="4"/>
  <c r="S96" i="4"/>
  <c r="L99" i="4"/>
  <c r="X99" i="4" s="1"/>
  <c r="J99" i="5" s="1"/>
  <c r="X100" i="4"/>
  <c r="J100" i="5" s="1"/>
  <c r="I82" i="4"/>
  <c r="AA88" i="4"/>
  <c r="L90" i="4"/>
  <c r="X90" i="4" s="1"/>
  <c r="J90" i="5" s="1"/>
  <c r="AA93" i="4"/>
  <c r="R99" i="4"/>
  <c r="S12" i="4"/>
  <c r="I14" i="4"/>
  <c r="W14" i="4" s="1"/>
  <c r="I14" i="5" s="1"/>
  <c r="S20" i="4"/>
  <c r="S28" i="4"/>
  <c r="I30" i="4"/>
  <c r="W30" i="4" s="1"/>
  <c r="I30" i="5" s="1"/>
  <c r="Y35" i="4"/>
  <c r="K35" i="5" s="1"/>
  <c r="R42" i="4"/>
  <c r="Y42" i="4" s="1"/>
  <c r="K42" i="5" s="1"/>
  <c r="S48" i="4"/>
  <c r="S75" i="4"/>
  <c r="AA78" i="4"/>
  <c r="S85" i="4"/>
  <c r="R90" i="4"/>
  <c r="Y90" i="4" s="1"/>
  <c r="K90" i="5" s="1"/>
  <c r="S101" i="4"/>
  <c r="S106" i="4"/>
  <c r="H93" i="5"/>
  <c r="S36" i="4"/>
  <c r="AA70" i="4"/>
  <c r="Y83" i="4"/>
  <c r="K83" i="5" s="1"/>
  <c r="R82" i="4"/>
  <c r="X91" i="4"/>
  <c r="J91" i="5" s="1"/>
  <c r="S39" i="4"/>
  <c r="I42" i="4"/>
  <c r="W42" i="4" s="1"/>
  <c r="I42" i="5" s="1"/>
  <c r="I46" i="4"/>
  <c r="W46" i="4" s="1"/>
  <c r="I46" i="5" s="1"/>
  <c r="S87" i="4"/>
  <c r="S92" i="4"/>
  <c r="R104" i="4"/>
  <c r="Y104" i="4" s="1"/>
  <c r="K104" i="5" s="1"/>
  <c r="I64" i="4"/>
  <c r="W64" i="4" s="1"/>
  <c r="I64" i="5" s="1"/>
  <c r="R72" i="4"/>
  <c r="Y72" i="4" s="1"/>
  <c r="K72" i="5" s="1"/>
  <c r="S94" i="4"/>
  <c r="AA12" i="4"/>
  <c r="AA16" i="4"/>
  <c r="AA20" i="4"/>
  <c r="AA23" i="4"/>
  <c r="AA24" i="4"/>
  <c r="AA28" i="4"/>
  <c r="AA32" i="4"/>
  <c r="AA40" i="4"/>
  <c r="AA47" i="4"/>
  <c r="AA44" i="4"/>
  <c r="S11" i="4"/>
  <c r="Y11" i="4"/>
  <c r="K11" i="5" s="1"/>
  <c r="S16" i="4"/>
  <c r="Y19" i="4"/>
  <c r="K19" i="5" s="1"/>
  <c r="S27" i="4"/>
  <c r="W31" i="4"/>
  <c r="I31" i="5" s="1"/>
  <c r="S35" i="4"/>
  <c r="V11" i="4"/>
  <c r="R18" i="4"/>
  <c r="Y18" i="4" s="1"/>
  <c r="K18" i="5" s="1"/>
  <c r="V19" i="4"/>
  <c r="H19" i="5" s="1"/>
  <c r="I22" i="4"/>
  <c r="W22" i="4" s="1"/>
  <c r="I22" i="5" s="1"/>
  <c r="V27" i="4"/>
  <c r="L14" i="4"/>
  <c r="X14" i="4" s="1"/>
  <c r="J14" i="5" s="1"/>
  <c r="L22" i="4"/>
  <c r="X22" i="4" s="1"/>
  <c r="J22" i="5" s="1"/>
  <c r="L30" i="4"/>
  <c r="X30" i="4" s="1"/>
  <c r="J30" i="5" s="1"/>
  <c r="F34" i="4"/>
  <c r="V34" i="4" s="1"/>
  <c r="H34" i="5" s="1"/>
  <c r="L38" i="4"/>
  <c r="X38" i="4" s="1"/>
  <c r="J38" i="5" s="1"/>
  <c r="F42" i="4"/>
  <c r="V42" i="4" s="1"/>
  <c r="H42" i="5" s="1"/>
  <c r="L46" i="4"/>
  <c r="X46" i="4" s="1"/>
  <c r="J46" i="5" s="1"/>
  <c r="V48" i="4"/>
  <c r="V51" i="4"/>
  <c r="W55" i="4"/>
  <c r="I55" i="5" s="1"/>
  <c r="Y56" i="4"/>
  <c r="K56" i="5" s="1"/>
  <c r="L64" i="4"/>
  <c r="V65" i="4"/>
  <c r="F64" i="4"/>
  <c r="S65" i="4"/>
  <c r="AA69" i="4"/>
  <c r="S69" i="4"/>
  <c r="I72" i="4"/>
  <c r="W72" i="4" s="1"/>
  <c r="I72" i="5" s="1"/>
  <c r="W73" i="4"/>
  <c r="I73" i="5" s="1"/>
  <c r="Y74" i="4"/>
  <c r="AA76" i="4"/>
  <c r="S76" i="4"/>
  <c r="AA87" i="4"/>
  <c r="AA95" i="4"/>
  <c r="R46" i="4"/>
  <c r="Y46" i="4" s="1"/>
  <c r="K46" i="5" s="1"/>
  <c r="X55" i="4"/>
  <c r="J55" i="5" s="1"/>
  <c r="L54" i="4"/>
  <c r="X54" i="4" s="1"/>
  <c r="J54" i="5" s="1"/>
  <c r="X73" i="4"/>
  <c r="J73" i="5" s="1"/>
  <c r="L72" i="4"/>
  <c r="X72" i="4" s="1"/>
  <c r="J72" i="5" s="1"/>
  <c r="AA84" i="4"/>
  <c r="AA92" i="4"/>
  <c r="AA96" i="4"/>
  <c r="AA101" i="4"/>
  <c r="W15" i="4"/>
  <c r="S32" i="4"/>
  <c r="S30" i="4" s="1"/>
  <c r="S40" i="4"/>
  <c r="S43" i="4"/>
  <c r="S56" i="4"/>
  <c r="AA67" i="4"/>
  <c r="S67" i="4"/>
  <c r="W68" i="4"/>
  <c r="S74" i="4"/>
  <c r="AA85" i="4"/>
  <c r="S24" i="4"/>
  <c r="Y27" i="4"/>
  <c r="K27" i="5" s="1"/>
  <c r="S47" i="4"/>
  <c r="S51" i="4"/>
  <c r="S52" i="4"/>
  <c r="S55" i="4"/>
  <c r="R64" i="4"/>
  <c r="S66" i="4"/>
  <c r="S70" i="4"/>
  <c r="S73" i="4"/>
  <c r="AA86" i="4"/>
  <c r="AA94" i="4"/>
  <c r="R98" i="4"/>
  <c r="Y98" i="4" s="1"/>
  <c r="K98" i="5" s="1"/>
  <c r="Y99" i="4"/>
  <c r="K99" i="5" s="1"/>
  <c r="AA107" i="4"/>
  <c r="L82" i="4"/>
  <c r="F90" i="4"/>
  <c r="V90" i="4" s="1"/>
  <c r="H90" i="5" s="1"/>
  <c r="L98" i="4"/>
  <c r="X98" i="4" s="1"/>
  <c r="J98" i="5" s="1"/>
  <c r="F99" i="4"/>
  <c r="F104" i="4"/>
  <c r="V104" i="4" s="1"/>
  <c r="H104" i="5" s="1"/>
  <c r="S78" i="4"/>
  <c r="Y82" i="4"/>
  <c r="K82" i="5" s="1"/>
  <c r="W83" i="4"/>
  <c r="S84" i="4"/>
  <c r="S86" i="4"/>
  <c r="S88" i="4"/>
  <c r="S91" i="4"/>
  <c r="Y91" i="4"/>
  <c r="S93" i="4"/>
  <c r="S95" i="4"/>
  <c r="W99" i="4"/>
  <c r="I99" i="5" s="1"/>
  <c r="S100" i="4"/>
  <c r="Y100" i="4"/>
  <c r="K100" i="5" s="1"/>
  <c r="S102" i="4"/>
  <c r="S105" i="4"/>
  <c r="Y105" i="4"/>
  <c r="S107" i="4"/>
  <c r="A2" i="4"/>
  <c r="S22" i="4" l="1"/>
  <c r="S42" i="4"/>
  <c r="S14" i="4"/>
  <c r="S10" i="4"/>
  <c r="S34" i="4"/>
  <c r="S46" i="4"/>
  <c r="I80" i="4"/>
  <c r="W80" i="4" s="1"/>
  <c r="I80" i="5" s="1"/>
  <c r="AA42" i="4"/>
  <c r="S38" i="4"/>
  <c r="I62" i="4"/>
  <c r="AA31" i="4"/>
  <c r="AA30" i="4" s="1"/>
  <c r="S54" i="4"/>
  <c r="AA39" i="4"/>
  <c r="AA105" i="4"/>
  <c r="AA104" i="4" s="1"/>
  <c r="K105" i="5"/>
  <c r="AA91" i="4"/>
  <c r="AA90" i="4" s="1"/>
  <c r="K91" i="5"/>
  <c r="AA74" i="4"/>
  <c r="K74" i="5"/>
  <c r="AA11" i="4"/>
  <c r="AA10" i="4" s="1"/>
  <c r="H11" i="5"/>
  <c r="AA68" i="4"/>
  <c r="I68" i="5"/>
  <c r="AA65" i="4"/>
  <c r="H65" i="5"/>
  <c r="AA22" i="4"/>
  <c r="R80" i="4"/>
  <c r="Y80" i="4" s="1"/>
  <c r="K80" i="5" s="1"/>
  <c r="S18" i="4"/>
  <c r="S90" i="4"/>
  <c r="S26" i="4"/>
  <c r="AA100" i="4"/>
  <c r="AA99" i="4" s="1"/>
  <c r="S82" i="4"/>
  <c r="W82" i="4"/>
  <c r="I82" i="5" s="1"/>
  <c r="AA48" i="4"/>
  <c r="AA46" i="4" s="1"/>
  <c r="H48" i="5"/>
  <c r="AA27" i="4"/>
  <c r="AA26" i="4" s="1"/>
  <c r="H27" i="5"/>
  <c r="I98" i="4"/>
  <c r="W98" i="4" s="1"/>
  <c r="I98" i="5" s="1"/>
  <c r="AA35" i="4"/>
  <c r="AA34" i="4" s="1"/>
  <c r="AA15" i="4"/>
  <c r="AA14" i="4" s="1"/>
  <c r="I15" i="5"/>
  <c r="AA51" i="4"/>
  <c r="AA50" i="4" s="1"/>
  <c r="H51" i="5"/>
  <c r="S99" i="4"/>
  <c r="AA83" i="4"/>
  <c r="AA82" i="4" s="1"/>
  <c r="I83" i="5"/>
  <c r="F80" i="4"/>
  <c r="V80" i="4" s="1"/>
  <c r="H80" i="5" s="1"/>
  <c r="S104" i="4"/>
  <c r="AA56" i="4"/>
  <c r="AA77" i="4"/>
  <c r="H77" i="5"/>
  <c r="S64" i="4"/>
  <c r="S72" i="4"/>
  <c r="F62" i="4"/>
  <c r="V64" i="4"/>
  <c r="H64" i="5" s="1"/>
  <c r="AA55" i="4"/>
  <c r="AA19" i="4"/>
  <c r="AA18" i="4" s="1"/>
  <c r="L80" i="4"/>
  <c r="X80" i="4" s="1"/>
  <c r="J80" i="5" s="1"/>
  <c r="X82" i="4"/>
  <c r="J82" i="5" s="1"/>
  <c r="X64" i="4"/>
  <c r="J64" i="5" s="1"/>
  <c r="L62" i="4"/>
  <c r="F98" i="4"/>
  <c r="V98" i="4" s="1"/>
  <c r="H98" i="5" s="1"/>
  <c r="V99" i="4"/>
  <c r="H99" i="5" s="1"/>
  <c r="S50" i="4"/>
  <c r="Y64" i="4"/>
  <c r="K64" i="5" s="1"/>
  <c r="R62" i="4"/>
  <c r="AA73" i="4"/>
  <c r="W62" i="4"/>
  <c r="I62" i="5" s="1"/>
  <c r="I60" i="4"/>
  <c r="W60" i="4" s="1"/>
  <c r="I60" i="5" s="1"/>
  <c r="AA38" i="4"/>
  <c r="AF107" i="1"/>
  <c r="AF106" i="1"/>
  <c r="AF105" i="1"/>
  <c r="AF102" i="1"/>
  <c r="AF101" i="1"/>
  <c r="AF100" i="1"/>
  <c r="AF96" i="1"/>
  <c r="AF95" i="1"/>
  <c r="AF94" i="1"/>
  <c r="AF93" i="1"/>
  <c r="AF92" i="1"/>
  <c r="AF91" i="1"/>
  <c r="AF88" i="1"/>
  <c r="AF87" i="1"/>
  <c r="AF86" i="1"/>
  <c r="AF85" i="1"/>
  <c r="AF84" i="1"/>
  <c r="AF83" i="1"/>
  <c r="AF78" i="1"/>
  <c r="AF77" i="1"/>
  <c r="AF76" i="1"/>
  <c r="AF75" i="1"/>
  <c r="AF74" i="1"/>
  <c r="AF73" i="1"/>
  <c r="AF70" i="1"/>
  <c r="AF69" i="1"/>
  <c r="AF68" i="1"/>
  <c r="AF67" i="1"/>
  <c r="AF66" i="1"/>
  <c r="AF65" i="1"/>
  <c r="AF56" i="1"/>
  <c r="AF55" i="1"/>
  <c r="AF52" i="1"/>
  <c r="AF51" i="1"/>
  <c r="AF48" i="1"/>
  <c r="AF47" i="1"/>
  <c r="AF44" i="1"/>
  <c r="AF43" i="1"/>
  <c r="AF40" i="1"/>
  <c r="AF39" i="1"/>
  <c r="AF36" i="1"/>
  <c r="AF35" i="1"/>
  <c r="AF32" i="1"/>
  <c r="AF31" i="1"/>
  <c r="AF28" i="1"/>
  <c r="AF27" i="1"/>
  <c r="AF24" i="1"/>
  <c r="AF23" i="1"/>
  <c r="AF20" i="1"/>
  <c r="AF19" i="1"/>
  <c r="AF16" i="1"/>
  <c r="AF15" i="1"/>
  <c r="AF12" i="1"/>
  <c r="AF11" i="1"/>
  <c r="R107" i="1"/>
  <c r="R106" i="1"/>
  <c r="R105" i="1"/>
  <c r="R102" i="1"/>
  <c r="R101" i="1"/>
  <c r="R100" i="1"/>
  <c r="R96" i="1"/>
  <c r="R95" i="1"/>
  <c r="R94" i="1"/>
  <c r="R93" i="1"/>
  <c r="R92" i="1"/>
  <c r="R91" i="1"/>
  <c r="R88" i="1"/>
  <c r="R87" i="1"/>
  <c r="R86" i="1"/>
  <c r="R85" i="1"/>
  <c r="R84" i="1"/>
  <c r="R83" i="1"/>
  <c r="R78" i="1"/>
  <c r="R77" i="1"/>
  <c r="R76" i="1"/>
  <c r="R75" i="1"/>
  <c r="R74" i="1"/>
  <c r="R73" i="1"/>
  <c r="R70" i="1"/>
  <c r="R69" i="1"/>
  <c r="R68" i="1"/>
  <c r="R67" i="1"/>
  <c r="R66" i="1"/>
  <c r="R65" i="1"/>
  <c r="R56" i="1"/>
  <c r="R55" i="1"/>
  <c r="R52" i="1"/>
  <c r="R51" i="1"/>
  <c r="R48" i="1"/>
  <c r="R47" i="1"/>
  <c r="R44" i="1"/>
  <c r="R43" i="1"/>
  <c r="R40" i="1"/>
  <c r="R39" i="1"/>
  <c r="R36" i="1"/>
  <c r="R35" i="1"/>
  <c r="R32" i="1"/>
  <c r="R31" i="1"/>
  <c r="R28" i="1"/>
  <c r="R27" i="1"/>
  <c r="R24" i="1"/>
  <c r="R23" i="1"/>
  <c r="R20" i="1"/>
  <c r="R19" i="1"/>
  <c r="R16" i="1"/>
  <c r="R15" i="1"/>
  <c r="R12" i="1"/>
  <c r="R11" i="1"/>
  <c r="J107" i="1"/>
  <c r="J106" i="1"/>
  <c r="J105" i="1"/>
  <c r="J102" i="1"/>
  <c r="J101" i="1"/>
  <c r="J100" i="1"/>
  <c r="J96" i="1"/>
  <c r="J95" i="1"/>
  <c r="J94" i="1"/>
  <c r="J93" i="1"/>
  <c r="J92" i="1"/>
  <c r="J91" i="1"/>
  <c r="J88" i="1"/>
  <c r="J87" i="1"/>
  <c r="J86" i="1"/>
  <c r="J85" i="1"/>
  <c r="J84" i="1"/>
  <c r="J83" i="1"/>
  <c r="J78" i="1"/>
  <c r="J77" i="1"/>
  <c r="J76" i="1"/>
  <c r="J75" i="1"/>
  <c r="J74" i="1"/>
  <c r="J73" i="1"/>
  <c r="J70" i="1"/>
  <c r="J69" i="1"/>
  <c r="J68" i="1"/>
  <c r="J67" i="1"/>
  <c r="J66" i="1"/>
  <c r="J65" i="1"/>
  <c r="J56" i="1"/>
  <c r="J55" i="1"/>
  <c r="J52" i="1"/>
  <c r="J51" i="1"/>
  <c r="J48" i="1"/>
  <c r="J47" i="1"/>
  <c r="J44" i="1"/>
  <c r="J43" i="1"/>
  <c r="J40" i="1"/>
  <c r="J39" i="1"/>
  <c r="J36" i="1"/>
  <c r="J35" i="1"/>
  <c r="J32" i="1"/>
  <c r="J31" i="1"/>
  <c r="J28" i="1"/>
  <c r="J27" i="1"/>
  <c r="J24" i="1"/>
  <c r="J23" i="1"/>
  <c r="J20" i="1"/>
  <c r="J19" i="1"/>
  <c r="J16" i="1"/>
  <c r="J15" i="1"/>
  <c r="J12" i="1"/>
  <c r="J11" i="1"/>
  <c r="F107" i="1"/>
  <c r="F106" i="1"/>
  <c r="F105" i="1"/>
  <c r="F102" i="1"/>
  <c r="F101" i="1"/>
  <c r="F100" i="1"/>
  <c r="F96" i="1"/>
  <c r="F95" i="1"/>
  <c r="F94" i="1"/>
  <c r="F93" i="1"/>
  <c r="F92" i="1"/>
  <c r="F91" i="1"/>
  <c r="F88" i="1"/>
  <c r="F87" i="1"/>
  <c r="F86" i="1"/>
  <c r="F85" i="1"/>
  <c r="F84" i="1"/>
  <c r="F83" i="1"/>
  <c r="F78" i="1"/>
  <c r="F77" i="1"/>
  <c r="F76" i="1"/>
  <c r="F75" i="1"/>
  <c r="F74" i="1"/>
  <c r="F73" i="1"/>
  <c r="F70" i="1"/>
  <c r="F69" i="1"/>
  <c r="F68" i="1"/>
  <c r="F67" i="1"/>
  <c r="F66" i="1"/>
  <c r="F65" i="1"/>
  <c r="F56" i="1"/>
  <c r="F55" i="1"/>
  <c r="F52" i="1"/>
  <c r="F51" i="1"/>
  <c r="F48" i="1"/>
  <c r="F47" i="1"/>
  <c r="F44" i="1"/>
  <c r="F43" i="1"/>
  <c r="F40" i="1"/>
  <c r="F39" i="1"/>
  <c r="F36" i="1"/>
  <c r="F35" i="1"/>
  <c r="F32" i="1"/>
  <c r="F31" i="1"/>
  <c r="F28" i="1"/>
  <c r="F27" i="1"/>
  <c r="F24" i="1"/>
  <c r="F23" i="1"/>
  <c r="F20" i="1"/>
  <c r="F19" i="1"/>
  <c r="F16" i="1"/>
  <c r="F15" i="1"/>
  <c r="F12" i="1"/>
  <c r="F11" i="1"/>
  <c r="S98" i="4" l="1"/>
  <c r="AA64" i="4"/>
  <c r="AA98" i="4"/>
  <c r="AA80" i="4"/>
  <c r="F38" i="1"/>
  <c r="J34" i="1"/>
  <c r="F54" i="1"/>
  <c r="J10" i="1"/>
  <c r="J42" i="1"/>
  <c r="AA54" i="4"/>
  <c r="S80" i="4"/>
  <c r="J50" i="1"/>
  <c r="AA72" i="4"/>
  <c r="AA62" i="4" s="1"/>
  <c r="AA60" i="4" s="1"/>
  <c r="L60" i="4"/>
  <c r="X60" i="4" s="1"/>
  <c r="J60" i="5" s="1"/>
  <c r="X62" i="4"/>
  <c r="J62" i="5" s="1"/>
  <c r="V62" i="4"/>
  <c r="H62" i="5" s="1"/>
  <c r="F60" i="4"/>
  <c r="V60" i="4" s="1"/>
  <c r="H60" i="5" s="1"/>
  <c r="R60" i="4"/>
  <c r="Y60" i="4" s="1"/>
  <c r="K60" i="5" s="1"/>
  <c r="Y62" i="4"/>
  <c r="K62" i="5" s="1"/>
  <c r="S62" i="4"/>
  <c r="R104" i="1"/>
  <c r="R10" i="1"/>
  <c r="R18" i="1"/>
  <c r="R26" i="1"/>
  <c r="R34" i="1"/>
  <c r="R42" i="1"/>
  <c r="R50" i="1"/>
  <c r="R99" i="1"/>
  <c r="AF30" i="1"/>
  <c r="J82" i="1"/>
  <c r="J22" i="1"/>
  <c r="J104" i="1"/>
  <c r="F10" i="1"/>
  <c r="F18" i="1"/>
  <c r="F26" i="1"/>
  <c r="F34" i="1"/>
  <c r="J99" i="1"/>
  <c r="R14" i="1"/>
  <c r="R22" i="1"/>
  <c r="R30" i="1"/>
  <c r="R38" i="1"/>
  <c r="AF18" i="1"/>
  <c r="AF26" i="1"/>
  <c r="AF34" i="1"/>
  <c r="J54" i="1"/>
  <c r="J72" i="1"/>
  <c r="F82" i="1"/>
  <c r="R64" i="1"/>
  <c r="AF72" i="1"/>
  <c r="F30" i="1"/>
  <c r="J38" i="1"/>
  <c r="J46" i="1"/>
  <c r="AF42" i="1"/>
  <c r="AF14" i="1"/>
  <c r="AF90" i="1"/>
  <c r="AF46" i="1"/>
  <c r="AF54" i="1"/>
  <c r="R90" i="1"/>
  <c r="R82" i="1"/>
  <c r="R46" i="1"/>
  <c r="R54" i="1"/>
  <c r="R72" i="1"/>
  <c r="J64" i="1"/>
  <c r="J62" i="1" s="1"/>
  <c r="J14" i="1"/>
  <c r="J18" i="1"/>
  <c r="J90" i="1"/>
  <c r="J26" i="1"/>
  <c r="J30" i="1"/>
  <c r="F50" i="1"/>
  <c r="F46" i="1"/>
  <c r="F22" i="1"/>
  <c r="F99" i="1"/>
  <c r="F104" i="1"/>
  <c r="F90" i="1"/>
  <c r="F80" i="1" s="1"/>
  <c r="F72" i="1"/>
  <c r="F64" i="1"/>
  <c r="F42" i="1"/>
  <c r="F14" i="1"/>
  <c r="AF22" i="1"/>
  <c r="AF50" i="1"/>
  <c r="AF64" i="1"/>
  <c r="AF62" i="1" s="1"/>
  <c r="AF82" i="1"/>
  <c r="AF99" i="1"/>
  <c r="AF10" i="1"/>
  <c r="AF38" i="1"/>
  <c r="AF104" i="1"/>
  <c r="R80" i="1" l="1"/>
  <c r="J80" i="1"/>
  <c r="J60" i="1" s="1"/>
  <c r="S60" i="4"/>
  <c r="R98" i="1"/>
  <c r="F62" i="1"/>
  <c r="F60" i="1" s="1"/>
  <c r="AF98" i="1"/>
  <c r="AM99" i="1"/>
  <c r="G99" i="5" s="1"/>
  <c r="AF80" i="1"/>
  <c r="AF60" i="1" s="1"/>
  <c r="R62" i="1"/>
  <c r="R60" i="1" s="1"/>
  <c r="J98" i="1"/>
  <c r="F98" i="1"/>
  <c r="AJ99" i="1"/>
  <c r="D99" i="5" s="1"/>
  <c r="AG66" i="1"/>
  <c r="A2" i="1" l="1"/>
  <c r="AM107" i="1" l="1"/>
  <c r="G107" i="5" s="1"/>
  <c r="AL107" i="1"/>
  <c r="F107" i="5" s="1"/>
  <c r="AK107" i="1"/>
  <c r="E107" i="5" s="1"/>
  <c r="AJ107" i="1"/>
  <c r="D107" i="5" s="1"/>
  <c r="AM106" i="1"/>
  <c r="G106" i="5" s="1"/>
  <c r="AL106" i="1"/>
  <c r="F106" i="5" s="1"/>
  <c r="AK106" i="1"/>
  <c r="E106" i="5" s="1"/>
  <c r="AJ106" i="1"/>
  <c r="D106" i="5" s="1"/>
  <c r="AM105" i="1"/>
  <c r="G105" i="5" s="1"/>
  <c r="AL105" i="1"/>
  <c r="F105" i="5" s="1"/>
  <c r="AK105" i="1"/>
  <c r="E105" i="5" s="1"/>
  <c r="AJ105" i="1"/>
  <c r="D105" i="5" s="1"/>
  <c r="AM104" i="1"/>
  <c r="G104" i="5" s="1"/>
  <c r="AL104" i="1"/>
  <c r="F104" i="5" s="1"/>
  <c r="AK104" i="1"/>
  <c r="E104" i="5" s="1"/>
  <c r="AJ104" i="1"/>
  <c r="D104" i="5" s="1"/>
  <c r="AM102" i="1"/>
  <c r="G102" i="5" s="1"/>
  <c r="AL102" i="1"/>
  <c r="F102" i="5" s="1"/>
  <c r="AK102" i="1"/>
  <c r="E102" i="5" s="1"/>
  <c r="AJ102" i="1"/>
  <c r="D102" i="5" s="1"/>
  <c r="AM101" i="1"/>
  <c r="G101" i="5" s="1"/>
  <c r="AL101" i="1"/>
  <c r="F101" i="5" s="1"/>
  <c r="AK101" i="1"/>
  <c r="E101" i="5" s="1"/>
  <c r="AJ101" i="1"/>
  <c r="D101" i="5" s="1"/>
  <c r="AM100" i="1"/>
  <c r="G100" i="5" s="1"/>
  <c r="AL100" i="1"/>
  <c r="F100" i="5" s="1"/>
  <c r="AK100" i="1"/>
  <c r="E100" i="5" s="1"/>
  <c r="AJ100" i="1"/>
  <c r="D100" i="5" s="1"/>
  <c r="AL99" i="1"/>
  <c r="F99" i="5" s="1"/>
  <c r="AK99" i="1"/>
  <c r="E99" i="5" s="1"/>
  <c r="AM98" i="1"/>
  <c r="G98" i="5" s="1"/>
  <c r="AL98" i="1"/>
  <c r="F98" i="5" s="1"/>
  <c r="AK98" i="1"/>
  <c r="E98" i="5" s="1"/>
  <c r="AJ98" i="1"/>
  <c r="D98" i="5" s="1"/>
  <c r="AM96" i="1"/>
  <c r="G96" i="5" s="1"/>
  <c r="AL96" i="1"/>
  <c r="F96" i="5" s="1"/>
  <c r="AK96" i="1"/>
  <c r="E96" i="5" s="1"/>
  <c r="AJ96" i="1"/>
  <c r="D96" i="5" s="1"/>
  <c r="AM95" i="1"/>
  <c r="G95" i="5" s="1"/>
  <c r="AL95" i="1"/>
  <c r="F95" i="5" s="1"/>
  <c r="AK95" i="1"/>
  <c r="E95" i="5" s="1"/>
  <c r="AJ95" i="1"/>
  <c r="D95" i="5" s="1"/>
  <c r="AM94" i="1"/>
  <c r="G94" i="5" s="1"/>
  <c r="AL94" i="1"/>
  <c r="F94" i="5" s="1"/>
  <c r="AK94" i="1"/>
  <c r="E94" i="5" s="1"/>
  <c r="AJ94" i="1"/>
  <c r="D94" i="5" s="1"/>
  <c r="AM93" i="1"/>
  <c r="G93" i="5" s="1"/>
  <c r="AL93" i="1"/>
  <c r="F93" i="5" s="1"/>
  <c r="AK93" i="1"/>
  <c r="E93" i="5" s="1"/>
  <c r="AJ93" i="1"/>
  <c r="D93" i="5" s="1"/>
  <c r="AM92" i="1"/>
  <c r="G92" i="5" s="1"/>
  <c r="AL92" i="1"/>
  <c r="F92" i="5" s="1"/>
  <c r="AK92" i="1"/>
  <c r="E92" i="5" s="1"/>
  <c r="AJ92" i="1"/>
  <c r="D92" i="5" s="1"/>
  <c r="AM91" i="1"/>
  <c r="G91" i="5" s="1"/>
  <c r="AL91" i="1"/>
  <c r="F91" i="5" s="1"/>
  <c r="AK91" i="1"/>
  <c r="E91" i="5" s="1"/>
  <c r="AJ91" i="1"/>
  <c r="D91" i="5" s="1"/>
  <c r="AM90" i="1"/>
  <c r="G90" i="5" s="1"/>
  <c r="AL90" i="1"/>
  <c r="F90" i="5" s="1"/>
  <c r="AK90" i="1"/>
  <c r="E90" i="5" s="1"/>
  <c r="AJ90" i="1"/>
  <c r="D90" i="5" s="1"/>
  <c r="AM88" i="1"/>
  <c r="G88" i="5" s="1"/>
  <c r="AL88" i="1"/>
  <c r="F88" i="5" s="1"/>
  <c r="AK88" i="1"/>
  <c r="E88" i="5" s="1"/>
  <c r="AJ88" i="1"/>
  <c r="D88" i="5" s="1"/>
  <c r="AM87" i="1"/>
  <c r="G87" i="5" s="1"/>
  <c r="AL87" i="1"/>
  <c r="F87" i="5" s="1"/>
  <c r="AK87" i="1"/>
  <c r="E87" i="5" s="1"/>
  <c r="AJ87" i="1"/>
  <c r="D87" i="5" s="1"/>
  <c r="AM86" i="1"/>
  <c r="G86" i="5" s="1"/>
  <c r="AL86" i="1"/>
  <c r="F86" i="5" s="1"/>
  <c r="AK86" i="1"/>
  <c r="E86" i="5" s="1"/>
  <c r="AJ86" i="1"/>
  <c r="D86" i="5" s="1"/>
  <c r="AM85" i="1"/>
  <c r="G85" i="5" s="1"/>
  <c r="AL85" i="1"/>
  <c r="F85" i="5" s="1"/>
  <c r="AK85" i="1"/>
  <c r="E85" i="5" s="1"/>
  <c r="AJ85" i="1"/>
  <c r="D85" i="5" s="1"/>
  <c r="AM84" i="1"/>
  <c r="G84" i="5" s="1"/>
  <c r="AL84" i="1"/>
  <c r="F84" i="5" s="1"/>
  <c r="AK84" i="1"/>
  <c r="E84" i="5" s="1"/>
  <c r="AJ84" i="1"/>
  <c r="D84" i="5" s="1"/>
  <c r="AM83" i="1"/>
  <c r="G83" i="5" s="1"/>
  <c r="AL83" i="1"/>
  <c r="F83" i="5" s="1"/>
  <c r="AK83" i="1"/>
  <c r="E83" i="5" s="1"/>
  <c r="AJ83" i="1"/>
  <c r="D83" i="5" s="1"/>
  <c r="AM82" i="1"/>
  <c r="G82" i="5" s="1"/>
  <c r="AL82" i="1"/>
  <c r="F82" i="5" s="1"/>
  <c r="AK82" i="1"/>
  <c r="E82" i="5" s="1"/>
  <c r="AJ82" i="1"/>
  <c r="D82" i="5" s="1"/>
  <c r="AM80" i="1"/>
  <c r="G80" i="5" s="1"/>
  <c r="AL80" i="1"/>
  <c r="F80" i="5" s="1"/>
  <c r="AK80" i="1"/>
  <c r="E80" i="5" s="1"/>
  <c r="AJ80" i="1"/>
  <c r="D80" i="5" s="1"/>
  <c r="AM78" i="1"/>
  <c r="G78" i="5" s="1"/>
  <c r="AL78" i="1"/>
  <c r="F78" i="5" s="1"/>
  <c r="AK78" i="1"/>
  <c r="E78" i="5" s="1"/>
  <c r="AJ78" i="1"/>
  <c r="D78" i="5" s="1"/>
  <c r="AM77" i="1"/>
  <c r="G77" i="5" s="1"/>
  <c r="AL77" i="1"/>
  <c r="F77" i="5" s="1"/>
  <c r="AK77" i="1"/>
  <c r="E77" i="5" s="1"/>
  <c r="AJ77" i="1"/>
  <c r="D77" i="5" s="1"/>
  <c r="AM76" i="1"/>
  <c r="G76" i="5" s="1"/>
  <c r="AL76" i="1"/>
  <c r="F76" i="5" s="1"/>
  <c r="AK76" i="1"/>
  <c r="E76" i="5" s="1"/>
  <c r="AJ76" i="1"/>
  <c r="D76" i="5" s="1"/>
  <c r="AM75" i="1"/>
  <c r="G75" i="5" s="1"/>
  <c r="AL75" i="1"/>
  <c r="F75" i="5" s="1"/>
  <c r="AK75" i="1"/>
  <c r="E75" i="5" s="1"/>
  <c r="AJ75" i="1"/>
  <c r="D75" i="5" s="1"/>
  <c r="AM74" i="1"/>
  <c r="G74" i="5" s="1"/>
  <c r="AL74" i="1"/>
  <c r="F74" i="5" s="1"/>
  <c r="AK74" i="1"/>
  <c r="E74" i="5" s="1"/>
  <c r="AJ74" i="1"/>
  <c r="D74" i="5" s="1"/>
  <c r="AM73" i="1"/>
  <c r="G73" i="5" s="1"/>
  <c r="AL73" i="1"/>
  <c r="F73" i="5" s="1"/>
  <c r="AK73" i="1"/>
  <c r="E73" i="5" s="1"/>
  <c r="AJ73" i="1"/>
  <c r="D73" i="5" s="1"/>
  <c r="AM72" i="1"/>
  <c r="G72" i="5" s="1"/>
  <c r="AL72" i="1"/>
  <c r="F72" i="5" s="1"/>
  <c r="AK72" i="1"/>
  <c r="E72" i="5" s="1"/>
  <c r="AJ72" i="1"/>
  <c r="D72" i="5" s="1"/>
  <c r="AM70" i="1"/>
  <c r="G70" i="5" s="1"/>
  <c r="AL70" i="1"/>
  <c r="F70" i="5" s="1"/>
  <c r="AK70" i="1"/>
  <c r="E70" i="5" s="1"/>
  <c r="AJ70" i="1"/>
  <c r="D70" i="5" s="1"/>
  <c r="AM69" i="1"/>
  <c r="G69" i="5" s="1"/>
  <c r="AL69" i="1"/>
  <c r="F69" i="5" s="1"/>
  <c r="AK69" i="1"/>
  <c r="E69" i="5" s="1"/>
  <c r="AJ69" i="1"/>
  <c r="D69" i="5" s="1"/>
  <c r="AM68" i="1"/>
  <c r="G68" i="5" s="1"/>
  <c r="AL68" i="1"/>
  <c r="F68" i="5" s="1"/>
  <c r="AK68" i="1"/>
  <c r="E68" i="5" s="1"/>
  <c r="AJ68" i="1"/>
  <c r="D68" i="5" s="1"/>
  <c r="AM67" i="1"/>
  <c r="G67" i="5" s="1"/>
  <c r="AL67" i="1"/>
  <c r="F67" i="5" s="1"/>
  <c r="AK67" i="1"/>
  <c r="E67" i="5" s="1"/>
  <c r="AJ67" i="1"/>
  <c r="D67" i="5" s="1"/>
  <c r="AM66" i="1"/>
  <c r="G66" i="5" s="1"/>
  <c r="AL66" i="1"/>
  <c r="F66" i="5" s="1"/>
  <c r="AK66" i="1"/>
  <c r="E66" i="5" s="1"/>
  <c r="AJ66" i="1"/>
  <c r="D66" i="5" s="1"/>
  <c r="AM65" i="1"/>
  <c r="G65" i="5" s="1"/>
  <c r="AL65" i="1"/>
  <c r="F65" i="5" s="1"/>
  <c r="AK65" i="1"/>
  <c r="E65" i="5" s="1"/>
  <c r="AJ65" i="1"/>
  <c r="D65" i="5" s="1"/>
  <c r="AM64" i="1"/>
  <c r="G64" i="5" s="1"/>
  <c r="AL64" i="1"/>
  <c r="F64" i="5" s="1"/>
  <c r="AK64" i="1"/>
  <c r="E64" i="5" s="1"/>
  <c r="AJ64" i="1"/>
  <c r="D64" i="5" s="1"/>
  <c r="AM62" i="1"/>
  <c r="G62" i="5" s="1"/>
  <c r="AL62" i="1"/>
  <c r="F62" i="5" s="1"/>
  <c r="AK62" i="1"/>
  <c r="E62" i="5" s="1"/>
  <c r="AJ62" i="1"/>
  <c r="D62" i="5" s="1"/>
  <c r="AM60" i="1"/>
  <c r="G60" i="5" s="1"/>
  <c r="AL60" i="1"/>
  <c r="F60" i="5" s="1"/>
  <c r="AK60" i="1"/>
  <c r="E60" i="5" s="1"/>
  <c r="AJ60" i="1"/>
  <c r="D60" i="5" s="1"/>
  <c r="AM56" i="1"/>
  <c r="G56" i="5" s="1"/>
  <c r="AL56" i="1"/>
  <c r="F56" i="5" s="1"/>
  <c r="AK56" i="1"/>
  <c r="E56" i="5" s="1"/>
  <c r="AJ56" i="1"/>
  <c r="D56" i="5" s="1"/>
  <c r="AM55" i="1"/>
  <c r="G55" i="5" s="1"/>
  <c r="AL55" i="1"/>
  <c r="F55" i="5" s="1"/>
  <c r="AK55" i="1"/>
  <c r="E55" i="5" s="1"/>
  <c r="AJ55" i="1"/>
  <c r="D55" i="5" s="1"/>
  <c r="AM54" i="1"/>
  <c r="G54" i="5" s="1"/>
  <c r="AL54" i="1"/>
  <c r="F54" i="5" s="1"/>
  <c r="AK54" i="1"/>
  <c r="E54" i="5" s="1"/>
  <c r="AJ54" i="1"/>
  <c r="D54" i="5" s="1"/>
  <c r="AM52" i="1"/>
  <c r="G52" i="5" s="1"/>
  <c r="AL52" i="1"/>
  <c r="F52" i="5" s="1"/>
  <c r="AK52" i="1"/>
  <c r="E52" i="5" s="1"/>
  <c r="AJ52" i="1"/>
  <c r="D52" i="5" s="1"/>
  <c r="AM51" i="1"/>
  <c r="G51" i="5" s="1"/>
  <c r="AL51" i="1"/>
  <c r="F51" i="5" s="1"/>
  <c r="AK51" i="1"/>
  <c r="E51" i="5" s="1"/>
  <c r="AJ51" i="1"/>
  <c r="D51" i="5" s="1"/>
  <c r="AM50" i="1"/>
  <c r="G50" i="5" s="1"/>
  <c r="AL50" i="1"/>
  <c r="F50" i="5" s="1"/>
  <c r="AK50" i="1"/>
  <c r="E50" i="5" s="1"/>
  <c r="AJ50" i="1"/>
  <c r="D50" i="5" s="1"/>
  <c r="AM48" i="1"/>
  <c r="G48" i="5" s="1"/>
  <c r="AL48" i="1"/>
  <c r="F48" i="5" s="1"/>
  <c r="AK48" i="1"/>
  <c r="E48" i="5" s="1"/>
  <c r="AJ48" i="1"/>
  <c r="D48" i="5" s="1"/>
  <c r="AM47" i="1"/>
  <c r="G47" i="5" s="1"/>
  <c r="AL47" i="1"/>
  <c r="F47" i="5" s="1"/>
  <c r="AK47" i="1"/>
  <c r="E47" i="5" s="1"/>
  <c r="AJ47" i="1"/>
  <c r="D47" i="5" s="1"/>
  <c r="AM46" i="1"/>
  <c r="G46" i="5" s="1"/>
  <c r="AL46" i="1"/>
  <c r="F46" i="5" s="1"/>
  <c r="AK46" i="1"/>
  <c r="E46" i="5" s="1"/>
  <c r="AJ46" i="1"/>
  <c r="D46" i="5" s="1"/>
  <c r="AM44" i="1"/>
  <c r="G44" i="5" s="1"/>
  <c r="AL44" i="1"/>
  <c r="F44" i="5" s="1"/>
  <c r="AK44" i="1"/>
  <c r="E44" i="5" s="1"/>
  <c r="AJ44" i="1"/>
  <c r="D44" i="5" s="1"/>
  <c r="AM43" i="1"/>
  <c r="G43" i="5" s="1"/>
  <c r="AL43" i="1"/>
  <c r="F43" i="5" s="1"/>
  <c r="AK43" i="1"/>
  <c r="E43" i="5" s="1"/>
  <c r="AJ43" i="1"/>
  <c r="D43" i="5" s="1"/>
  <c r="AM42" i="1"/>
  <c r="G42" i="5" s="1"/>
  <c r="AL42" i="1"/>
  <c r="F42" i="5" s="1"/>
  <c r="AK42" i="1"/>
  <c r="E42" i="5" s="1"/>
  <c r="AJ42" i="1"/>
  <c r="D42" i="5" s="1"/>
  <c r="AM41" i="1"/>
  <c r="AL41" i="1"/>
  <c r="AK41" i="1"/>
  <c r="AJ41" i="1"/>
  <c r="AM40" i="1"/>
  <c r="G40" i="5" s="1"/>
  <c r="AL40" i="1"/>
  <c r="F40" i="5" s="1"/>
  <c r="AK40" i="1"/>
  <c r="E40" i="5" s="1"/>
  <c r="AJ40" i="1"/>
  <c r="D40" i="5" s="1"/>
  <c r="AM39" i="1"/>
  <c r="G39" i="5" s="1"/>
  <c r="AL39" i="1"/>
  <c r="F39" i="5" s="1"/>
  <c r="AK39" i="1"/>
  <c r="E39" i="5" s="1"/>
  <c r="AJ39" i="1"/>
  <c r="D39" i="5" s="1"/>
  <c r="AM38" i="1"/>
  <c r="G38" i="5" s="1"/>
  <c r="AL38" i="1"/>
  <c r="F38" i="5" s="1"/>
  <c r="AK38" i="1"/>
  <c r="E38" i="5" s="1"/>
  <c r="AJ38" i="1"/>
  <c r="D38" i="5" s="1"/>
  <c r="AM36" i="1"/>
  <c r="G36" i="5" s="1"/>
  <c r="AL36" i="1"/>
  <c r="F36" i="5" s="1"/>
  <c r="AK36" i="1"/>
  <c r="E36" i="5" s="1"/>
  <c r="AJ36" i="1"/>
  <c r="D36" i="5" s="1"/>
  <c r="AM35" i="1"/>
  <c r="G35" i="5" s="1"/>
  <c r="AL35" i="1"/>
  <c r="F35" i="5" s="1"/>
  <c r="AK35" i="1"/>
  <c r="E35" i="5" s="1"/>
  <c r="AJ35" i="1"/>
  <c r="D35" i="5" s="1"/>
  <c r="AM34" i="1"/>
  <c r="G34" i="5" s="1"/>
  <c r="AL34" i="1"/>
  <c r="F34" i="5" s="1"/>
  <c r="AK34" i="1"/>
  <c r="E34" i="5" s="1"/>
  <c r="AJ34" i="1"/>
  <c r="D34" i="5" s="1"/>
  <c r="AM32" i="1"/>
  <c r="G32" i="5" s="1"/>
  <c r="AL32" i="1"/>
  <c r="F32" i="5" s="1"/>
  <c r="AK32" i="1"/>
  <c r="E32" i="5" s="1"/>
  <c r="AJ32" i="1"/>
  <c r="D32" i="5" s="1"/>
  <c r="AM31" i="1"/>
  <c r="G31" i="5" s="1"/>
  <c r="AL31" i="1"/>
  <c r="F31" i="5" s="1"/>
  <c r="AK31" i="1"/>
  <c r="E31" i="5" s="1"/>
  <c r="AJ31" i="1"/>
  <c r="D31" i="5" s="1"/>
  <c r="AM30" i="1"/>
  <c r="G30" i="5" s="1"/>
  <c r="AL30" i="1"/>
  <c r="F30" i="5" s="1"/>
  <c r="AK30" i="1"/>
  <c r="E30" i="5" s="1"/>
  <c r="AJ30" i="1"/>
  <c r="D30" i="5" s="1"/>
  <c r="AM28" i="1"/>
  <c r="G28" i="5" s="1"/>
  <c r="AL28" i="1"/>
  <c r="F28" i="5" s="1"/>
  <c r="AK28" i="1"/>
  <c r="E28" i="5" s="1"/>
  <c r="AJ28" i="1"/>
  <c r="D28" i="5" s="1"/>
  <c r="AM27" i="1"/>
  <c r="G27" i="5" s="1"/>
  <c r="AL27" i="1"/>
  <c r="F27" i="5" s="1"/>
  <c r="AK27" i="1"/>
  <c r="E27" i="5" s="1"/>
  <c r="AJ27" i="1"/>
  <c r="D27" i="5" s="1"/>
  <c r="AM26" i="1"/>
  <c r="G26" i="5" s="1"/>
  <c r="AL26" i="1"/>
  <c r="F26" i="5" s="1"/>
  <c r="AK26" i="1"/>
  <c r="E26" i="5" s="1"/>
  <c r="AJ26" i="1"/>
  <c r="D26" i="5" s="1"/>
  <c r="AM24" i="1"/>
  <c r="G24" i="5" s="1"/>
  <c r="AL24" i="1"/>
  <c r="F24" i="5" s="1"/>
  <c r="AK24" i="1"/>
  <c r="E24" i="5" s="1"/>
  <c r="AJ24" i="1"/>
  <c r="D24" i="5" s="1"/>
  <c r="AM23" i="1"/>
  <c r="G23" i="5" s="1"/>
  <c r="AL23" i="1"/>
  <c r="F23" i="5" s="1"/>
  <c r="AK23" i="1"/>
  <c r="E23" i="5" s="1"/>
  <c r="AJ23" i="1"/>
  <c r="D23" i="5" s="1"/>
  <c r="AM22" i="1"/>
  <c r="G22" i="5" s="1"/>
  <c r="AL22" i="1"/>
  <c r="F22" i="5" s="1"/>
  <c r="AK22" i="1"/>
  <c r="E22" i="5" s="1"/>
  <c r="AJ22" i="1"/>
  <c r="D22" i="5" s="1"/>
  <c r="AM20" i="1"/>
  <c r="G20" i="5" s="1"/>
  <c r="AL20" i="1"/>
  <c r="F20" i="5" s="1"/>
  <c r="AK20" i="1"/>
  <c r="E20" i="5" s="1"/>
  <c r="AJ20" i="1"/>
  <c r="D20" i="5" s="1"/>
  <c r="AM19" i="1"/>
  <c r="G19" i="5" s="1"/>
  <c r="AL19" i="1"/>
  <c r="F19" i="5" s="1"/>
  <c r="AK19" i="1"/>
  <c r="E19" i="5" s="1"/>
  <c r="AJ19" i="1"/>
  <c r="D19" i="5" s="1"/>
  <c r="AM18" i="1"/>
  <c r="G18" i="5" s="1"/>
  <c r="AL18" i="1"/>
  <c r="F18" i="5" s="1"/>
  <c r="AK18" i="1"/>
  <c r="E18" i="5" s="1"/>
  <c r="AJ18" i="1"/>
  <c r="D18" i="5" s="1"/>
  <c r="AM16" i="1"/>
  <c r="G16" i="5" s="1"/>
  <c r="AL16" i="1"/>
  <c r="F16" i="5" s="1"/>
  <c r="AK16" i="1"/>
  <c r="E16" i="5" s="1"/>
  <c r="AJ16" i="1"/>
  <c r="D16" i="5" s="1"/>
  <c r="AM15" i="1"/>
  <c r="G15" i="5" s="1"/>
  <c r="AL15" i="1"/>
  <c r="F15" i="5" s="1"/>
  <c r="AK15" i="1"/>
  <c r="E15" i="5" s="1"/>
  <c r="AJ15" i="1"/>
  <c r="D15" i="5" s="1"/>
  <c r="AM14" i="1"/>
  <c r="G14" i="5" s="1"/>
  <c r="AL14" i="1"/>
  <c r="F14" i="5" s="1"/>
  <c r="AK14" i="1"/>
  <c r="E14" i="5" s="1"/>
  <c r="AJ14" i="1"/>
  <c r="D14" i="5" s="1"/>
  <c r="AM12" i="1"/>
  <c r="G12" i="5" s="1"/>
  <c r="AL12" i="1"/>
  <c r="F12" i="5" s="1"/>
  <c r="AK12" i="1"/>
  <c r="E12" i="5" s="1"/>
  <c r="AJ12" i="1"/>
  <c r="D12" i="5" s="1"/>
  <c r="AM11" i="1"/>
  <c r="G11" i="5" s="1"/>
  <c r="AL11" i="1"/>
  <c r="F11" i="5" s="1"/>
  <c r="AK11" i="1"/>
  <c r="E11" i="5" s="1"/>
  <c r="AJ11" i="1"/>
  <c r="D11" i="5" s="1"/>
  <c r="AM10" i="1"/>
  <c r="G10" i="5" s="1"/>
  <c r="AL10" i="1"/>
  <c r="F10" i="5" s="1"/>
  <c r="AK10" i="1"/>
  <c r="E10" i="5" s="1"/>
  <c r="AJ10" i="1"/>
  <c r="D10" i="5" s="1"/>
  <c r="AO11" i="1" l="1"/>
  <c r="AO12" i="1"/>
  <c r="AO15" i="1"/>
  <c r="AO16" i="1"/>
  <c r="AO19" i="1"/>
  <c r="AO20" i="1"/>
  <c r="AO23" i="1"/>
  <c r="AO24" i="1"/>
  <c r="AO27" i="1"/>
  <c r="AO31" i="1"/>
  <c r="AO32" i="1"/>
  <c r="AO36" i="1"/>
  <c r="AO39" i="1"/>
  <c r="AO43" i="1"/>
  <c r="AO47" i="1"/>
  <c r="AO48" i="1"/>
  <c r="AO52" i="1"/>
  <c r="AO55" i="1"/>
  <c r="AO56" i="1"/>
  <c r="AO65" i="1"/>
  <c r="AO66" i="1"/>
  <c r="AO67" i="1"/>
  <c r="AO68" i="1"/>
  <c r="AO70" i="1"/>
  <c r="AO73" i="1"/>
  <c r="AO74" i="1"/>
  <c r="AO75" i="1"/>
  <c r="AO76" i="1"/>
  <c r="AO77" i="1"/>
  <c r="AO78" i="1"/>
  <c r="AO83" i="1"/>
  <c r="AO84" i="1"/>
  <c r="AO85" i="1"/>
  <c r="AO86" i="1"/>
  <c r="AO87" i="1"/>
  <c r="AO88" i="1"/>
  <c r="AO91" i="1"/>
  <c r="AO92" i="1"/>
  <c r="AO93" i="1"/>
  <c r="AO94" i="1"/>
  <c r="AO95" i="1"/>
  <c r="AO96" i="1"/>
  <c r="AO100" i="1"/>
  <c r="AO101" i="1"/>
  <c r="AO102" i="1"/>
  <c r="AO105" i="1"/>
  <c r="AO106" i="1"/>
  <c r="AO107" i="1"/>
  <c r="AO69" i="1"/>
  <c r="AO35" i="1"/>
  <c r="AO40" i="1"/>
  <c r="AO51" i="1"/>
  <c r="AO44" i="1"/>
  <c r="AO28" i="1"/>
  <c r="AG107" i="1"/>
  <c r="AG106" i="1"/>
  <c r="AG105" i="1"/>
  <c r="AG101" i="1"/>
  <c r="AG102" i="1"/>
  <c r="AG100" i="1"/>
  <c r="AG96" i="1"/>
  <c r="AG95" i="1"/>
  <c r="AG94" i="1"/>
  <c r="AG93" i="1"/>
  <c r="AG92" i="1"/>
  <c r="AG91" i="1"/>
  <c r="AG88" i="1"/>
  <c r="AG87" i="1"/>
  <c r="AG86" i="1"/>
  <c r="AG85" i="1"/>
  <c r="AG84" i="1"/>
  <c r="AG83" i="1"/>
  <c r="AG78" i="1"/>
  <c r="AG77" i="1"/>
  <c r="AG76" i="1"/>
  <c r="AG75" i="1"/>
  <c r="AG74" i="1"/>
  <c r="AG73" i="1"/>
  <c r="AG67" i="1"/>
  <c r="AG68" i="1"/>
  <c r="AG69" i="1"/>
  <c r="AG70" i="1"/>
  <c r="AG65" i="1"/>
  <c r="AG56" i="1"/>
  <c r="AG55" i="1"/>
  <c r="AG52" i="1"/>
  <c r="AG51" i="1"/>
  <c r="AG48" i="1"/>
  <c r="AG47" i="1"/>
  <c r="AG44" i="1"/>
  <c r="AG43" i="1"/>
  <c r="AG40" i="1"/>
  <c r="AG39" i="1"/>
  <c r="AG36" i="1"/>
  <c r="AG35" i="1"/>
  <c r="AG32" i="1"/>
  <c r="AG31" i="1"/>
  <c r="AG28" i="1"/>
  <c r="AG27" i="1"/>
  <c r="AG24" i="1"/>
  <c r="AG23" i="1"/>
  <c r="AG20" i="1"/>
  <c r="AG19" i="1"/>
  <c r="AG16" i="1"/>
  <c r="AG15" i="1"/>
  <c r="AG12" i="1"/>
  <c r="AG11" i="1"/>
  <c r="AO26" i="1" l="1"/>
  <c r="AO50" i="1"/>
  <c r="AO38" i="1"/>
  <c r="AO90" i="1"/>
  <c r="AG30" i="1"/>
  <c r="AG99" i="1"/>
  <c r="AO72" i="1"/>
  <c r="AO64" i="1"/>
  <c r="AG42" i="1"/>
  <c r="AO42" i="1"/>
  <c r="AG46" i="1"/>
  <c r="AG26" i="1"/>
  <c r="AG18" i="1"/>
  <c r="AO34" i="1"/>
  <c r="AG10" i="1"/>
  <c r="AG54" i="1"/>
  <c r="AO82" i="1"/>
  <c r="AO22" i="1"/>
  <c r="AO18" i="1"/>
  <c r="AO104" i="1"/>
  <c r="AO54" i="1"/>
  <c r="AO30" i="1"/>
  <c r="AO99" i="1"/>
  <c r="AO46" i="1"/>
  <c r="AO14" i="1"/>
  <c r="AO10" i="1"/>
  <c r="AG104" i="1"/>
  <c r="AG90" i="1"/>
  <c r="AG14" i="1"/>
  <c r="AG50" i="1"/>
  <c r="AG22" i="1"/>
  <c r="AG34" i="1"/>
  <c r="AG64" i="1"/>
  <c r="AG38" i="1"/>
  <c r="AG72" i="1"/>
  <c r="AG82" i="1"/>
  <c r="AO98" i="1" l="1"/>
  <c r="AG98" i="1"/>
  <c r="AG80" i="1"/>
  <c r="AO62" i="1"/>
  <c r="AO80" i="1"/>
  <c r="AG62" i="1"/>
  <c r="AG60" i="1" s="1"/>
  <c r="L107" i="5"/>
  <c r="L106" i="5"/>
  <c r="L105" i="5"/>
  <c r="L101" i="5"/>
  <c r="L102" i="5"/>
  <c r="L100" i="5"/>
  <c r="L96" i="5"/>
  <c r="L95" i="5"/>
  <c r="L94" i="5"/>
  <c r="L93" i="5"/>
  <c r="L92" i="5"/>
  <c r="L91" i="5"/>
  <c r="L88" i="5"/>
  <c r="L87" i="5"/>
  <c r="L86" i="5"/>
  <c r="L85" i="5"/>
  <c r="L84" i="5"/>
  <c r="L83" i="5"/>
  <c r="L78" i="5"/>
  <c r="L77" i="5"/>
  <c r="L76" i="5"/>
  <c r="L75" i="5"/>
  <c r="L74" i="5"/>
  <c r="L73" i="5"/>
  <c r="L66" i="5"/>
  <c r="L67" i="5"/>
  <c r="L68" i="5"/>
  <c r="L69" i="5"/>
  <c r="L70" i="5"/>
  <c r="L65" i="5"/>
  <c r="L56" i="5"/>
  <c r="L55" i="5"/>
  <c r="L52" i="5"/>
  <c r="L51" i="5"/>
  <c r="L48" i="5"/>
  <c r="L47" i="5"/>
  <c r="L44" i="5"/>
  <c r="L43" i="5"/>
  <c r="L40" i="5"/>
  <c r="L39" i="5"/>
  <c r="L36" i="5"/>
  <c r="L35" i="5"/>
  <c r="L32" i="5"/>
  <c r="L31" i="5"/>
  <c r="L28" i="5"/>
  <c r="L27" i="5"/>
  <c r="L24" i="5"/>
  <c r="L23" i="5"/>
  <c r="L20" i="5"/>
  <c r="L19" i="5"/>
  <c r="L16" i="5"/>
  <c r="L15" i="5"/>
  <c r="L12" i="5"/>
  <c r="L11" i="5"/>
  <c r="AO60" i="1" l="1"/>
  <c r="L14" i="5"/>
  <c r="L22" i="5"/>
  <c r="L30" i="5"/>
  <c r="L90" i="5"/>
  <c r="L18" i="5"/>
  <c r="L26" i="5"/>
  <c r="L34" i="5"/>
  <c r="L99" i="5"/>
  <c r="L38" i="5"/>
  <c r="L104" i="5"/>
  <c r="L64" i="5"/>
  <c r="L54" i="5"/>
  <c r="L82" i="5"/>
  <c r="L42" i="5"/>
  <c r="L10" i="5"/>
  <c r="L46" i="5"/>
  <c r="L50" i="5"/>
  <c r="L72" i="5"/>
  <c r="L98" i="5" l="1"/>
  <c r="L62" i="5"/>
  <c r="L80" i="5"/>
  <c r="L6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PPA</author>
  </authors>
  <commentList>
    <comment ref="S7" authorId="0" shapeId="0" xr:uid="{E3FE45CB-ED47-4B44-B49A-737845195D32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Carlos A. Gothong Lines Inc. (CAGLI)</t>
        </r>
      </text>
    </comment>
    <comment ref="T7" authorId="0" shapeId="0" xr:uid="{12ED2EBC-081F-4394-8CC8-341AF4AFD062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Cagayan Corn Product Corporation (CCPC)</t>
        </r>
      </text>
    </comment>
    <comment ref="U7" authorId="0" shapeId="0" xr:uid="{7AA03D20-A50F-45D8-8445-7AD87A4C3ECF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Del Monte Philippines Inc.</t>
        </r>
      </text>
    </comment>
    <comment ref="V7" authorId="0" shapeId="0" xr:uid="{786AF996-2C8F-4122-98D7-6EFC4B306958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General Milling Corporation (GMC)</t>
        </r>
      </text>
    </comment>
    <comment ref="W7" authorId="0" shapeId="0" xr:uid="{1CC4C6B9-56A8-45F4-A4EF-D2E755A44841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Holcim Philippines Manufacturing Corporation</t>
        </r>
      </text>
    </comment>
    <comment ref="X7" authorId="0" shapeId="0" xr:uid="{BBECD37C-BB6B-4060-8C43-42238157AA34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Minergy Power Corporation</t>
        </r>
      </text>
    </comment>
    <comment ref="Y7" authorId="0" shapeId="0" xr:uid="{33DA956A-A3CC-4013-82D2-A3683F9810C8}">
      <text>
        <r>
          <rPr>
            <b/>
            <sz val="9"/>
            <color indexed="81"/>
            <rFont val="Tahoma"/>
            <charset val="1"/>
          </rPr>
          <t>PPA:</t>
        </r>
        <r>
          <rPr>
            <sz val="9"/>
            <color indexed="81"/>
            <rFont val="Tahoma"/>
            <charset val="1"/>
          </rPr>
          <t xml:space="preserve">
Philippine Iron Construction and Marine Works</t>
        </r>
      </text>
    </comment>
    <comment ref="Z7" authorId="0" shapeId="0" xr:uid="{58330658-7D7D-43B0-9C09-9152176FB853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Pilipinas Kao Inc (PKI)</t>
        </r>
      </text>
    </comment>
    <comment ref="AA7" authorId="0" shapeId="0" xr:uid="{478B18D8-C692-45AB-8762-2FFA1185D895}">
      <text>
        <r>
          <rPr>
            <b/>
            <sz val="9"/>
            <color indexed="81"/>
            <rFont val="Tahoma"/>
            <charset val="1"/>
          </rPr>
          <t>PPA:</t>
        </r>
        <r>
          <rPr>
            <sz val="9"/>
            <color indexed="81"/>
            <rFont val="Tahoma"/>
            <charset val="1"/>
          </rPr>
          <t xml:space="preserve">
Premium Megastructure Incorporated</t>
        </r>
      </text>
    </comment>
    <comment ref="AB7" authorId="0" shapeId="0" xr:uid="{3CA31DD0-B62A-4A83-A1C6-52BB2EA28862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Pryce Gases Inc.</t>
        </r>
      </text>
    </comment>
    <comment ref="AC7" authorId="0" shapeId="0" xr:uid="{64A4D00E-CFE3-42F5-B785-39535AFDFDDA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Resins Inc.</t>
        </r>
      </text>
    </comment>
    <comment ref="AD7" authorId="0" shapeId="0" xr:uid="{14BB56C1-085C-419D-A5E3-9413419014E5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San Miguel Corporation (SMC)</t>
        </r>
      </text>
    </comment>
    <comment ref="AE7" authorId="0" shapeId="0" xr:uid="{B8F95717-563B-470C-88D9-BC1D9A42919A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Wilmar Edible Oils Philippines, Inc.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PPA</author>
  </authors>
  <commentList>
    <comment ref="M7" authorId="0" shapeId="0" xr:uid="{E06C1F7C-F484-46F6-A01E-53219C8F0E4D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Holcim Philippines Manufacturing Corporation</t>
        </r>
      </text>
    </comment>
    <comment ref="O7" authorId="0" shapeId="0" xr:uid="{96AE0977-DC4B-4BD4-9E7A-A74A3694653C}">
      <text>
        <r>
          <rPr>
            <b/>
            <sz val="9"/>
            <color indexed="81"/>
            <rFont val="Tahoma"/>
            <charset val="1"/>
          </rPr>
          <t>PPA:</t>
        </r>
        <r>
          <rPr>
            <sz val="9"/>
            <color indexed="81"/>
            <rFont val="Tahoma"/>
            <charset val="1"/>
          </rPr>
          <t xml:space="preserve">
Philippine Iron Construction and Marine Works</t>
        </r>
      </text>
    </comment>
    <comment ref="P7" authorId="0" shapeId="0" xr:uid="{D3E44EA0-D484-4490-AB63-15C85860BA1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Pilipinas Kao Inc (PKI)</t>
        </r>
      </text>
    </comment>
    <comment ref="Q7" authorId="0" shapeId="0" xr:uid="{60BF0822-89E2-4A59-BE11-7F075209B84D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Wilmar Indo Phil Oil Mills, Inc.</t>
        </r>
      </text>
    </comment>
  </commentList>
</comments>
</file>

<file path=xl/sharedStrings.xml><?xml version="1.0" encoding="utf-8"?>
<sst xmlns="http://schemas.openxmlformats.org/spreadsheetml/2006/main" count="360" uniqueCount="89">
  <si>
    <t>AT BERTH ONLY</t>
  </si>
  <si>
    <t>PARTICULARS</t>
  </si>
  <si>
    <t>A. SHIPPING</t>
  </si>
  <si>
    <t xml:space="preserve">   1. Number of vessels</t>
  </si>
  <si>
    <t xml:space="preserve">         Domestic</t>
  </si>
  <si>
    <t xml:space="preserve">         Foreign</t>
  </si>
  <si>
    <t xml:space="preserve">   4. Deadweight Tonnage</t>
  </si>
  <si>
    <t xml:space="preserve">   5. Length of Vessel (m.)</t>
  </si>
  <si>
    <t xml:space="preserve">   6. Beam of Vessel (m.)</t>
  </si>
  <si>
    <t xml:space="preserve">   7. Draft of Vessel (m.)</t>
  </si>
  <si>
    <t xml:space="preserve">   8. Down/Idle Time  (hrs.)</t>
  </si>
  <si>
    <t xml:space="preserve">   9. Waiting Time  (hrs.)</t>
  </si>
  <si>
    <t xml:space="preserve">  10. Service Time  (hrs.)</t>
  </si>
  <si>
    <t xml:space="preserve">   11. Net Service Time  (hrs.)</t>
  </si>
  <si>
    <t xml:space="preserve">   12. Total Dwell Time in Port (hrs.)</t>
  </si>
  <si>
    <t>B . CARGO AND PASSENGER</t>
  </si>
  <si>
    <t xml:space="preserve">  1. Total Cargo Throughput (m.t.)</t>
  </si>
  <si>
    <t xml:space="preserve">     a. Domestic</t>
  </si>
  <si>
    <t xml:space="preserve">           Inbound</t>
  </si>
  <si>
    <t xml:space="preserve">              Breakbulk</t>
  </si>
  <si>
    <t xml:space="preserve">              Liquid Bulk</t>
  </si>
  <si>
    <t xml:space="preserve">              Dry Bulk</t>
  </si>
  <si>
    <t xml:space="preserve">              Containerized </t>
  </si>
  <si>
    <t xml:space="preserve">              Transit Cargo</t>
  </si>
  <si>
    <t xml:space="preserve">              Transhipment</t>
  </si>
  <si>
    <t xml:space="preserve">           Outbound</t>
  </si>
  <si>
    <t xml:space="preserve">              Containerized Cargo</t>
  </si>
  <si>
    <t xml:space="preserve">              Transhipment </t>
  </si>
  <si>
    <t xml:space="preserve">     b. Foreign</t>
  </si>
  <si>
    <t xml:space="preserve">           Import</t>
  </si>
  <si>
    <t xml:space="preserve">           Export</t>
  </si>
  <si>
    <t xml:space="preserve">              Liquid Bulk </t>
  </si>
  <si>
    <t xml:space="preserve">              Transit Cargo </t>
  </si>
  <si>
    <t xml:space="preserve">  2. Total Passengers</t>
  </si>
  <si>
    <t xml:space="preserve">     Domestic</t>
  </si>
  <si>
    <t xml:space="preserve">              c. Cruise Ships</t>
  </si>
  <si>
    <t xml:space="preserve">     Foreign</t>
  </si>
  <si>
    <t xml:space="preserve">SHIPPING, CARGO &amp; PASSENGER STATISTICS </t>
  </si>
  <si>
    <t>AT ANCHORAGE ONLY</t>
  </si>
  <si>
    <t xml:space="preserve">SUMMARY SHIPPING, CARGO &amp; PASSENGER STATISTICS </t>
  </si>
  <si>
    <t>AT BERTH AND ANCHORAGE</t>
  </si>
  <si>
    <t>A T   B E R T H</t>
  </si>
  <si>
    <t>AT ANCHORAGE</t>
  </si>
  <si>
    <t>TOTAL</t>
  </si>
  <si>
    <t>Base Port</t>
  </si>
  <si>
    <t>Other Govt Ports</t>
  </si>
  <si>
    <t>Private Ports</t>
  </si>
  <si>
    <t>BP</t>
  </si>
  <si>
    <t>OTP</t>
  </si>
  <si>
    <t>OGP</t>
  </si>
  <si>
    <t>PP</t>
  </si>
  <si>
    <t>GRAND TOTAL</t>
  </si>
  <si>
    <t xml:space="preserve"> </t>
  </si>
  <si>
    <t>Disembarked</t>
  </si>
  <si>
    <t>Embarked</t>
  </si>
  <si>
    <t xml:space="preserve">              a. Domestic</t>
  </si>
  <si>
    <t xml:space="preserve">              b. Foreign</t>
  </si>
  <si>
    <t xml:space="preserve">   2. Gross Tonnage</t>
  </si>
  <si>
    <t xml:space="preserve">   3. Net Tonnage</t>
  </si>
  <si>
    <t>2020</t>
  </si>
  <si>
    <t>Other Terminal Ports</t>
  </si>
  <si>
    <t>PMO : Misamis Oriental/Cagayan de Oro</t>
  </si>
  <si>
    <t>Cagayan de Oro</t>
  </si>
  <si>
    <t>Cagayan de Oro RORO</t>
  </si>
  <si>
    <t>Balingoan  RORO</t>
  </si>
  <si>
    <t>Benoni RORO</t>
  </si>
  <si>
    <t>Opol</t>
  </si>
  <si>
    <t>Balbagon</t>
  </si>
  <si>
    <t>Balbagon RORO</t>
  </si>
  <si>
    <t>Cugman</t>
  </si>
  <si>
    <t>Guinsiliban RORO</t>
  </si>
  <si>
    <t>Guinsiliban</t>
  </si>
  <si>
    <t>Kimaya</t>
  </si>
  <si>
    <t>Medina</t>
  </si>
  <si>
    <t>Tablon</t>
  </si>
  <si>
    <t>CAGLI</t>
  </si>
  <si>
    <t>CCPC</t>
  </si>
  <si>
    <t>Del Monte</t>
  </si>
  <si>
    <t>GMC</t>
  </si>
  <si>
    <t>Holcim</t>
  </si>
  <si>
    <t>Minergy</t>
  </si>
  <si>
    <t>PICMW</t>
  </si>
  <si>
    <t>PKI</t>
  </si>
  <si>
    <t>PMI</t>
  </si>
  <si>
    <t>Pryce Gases</t>
  </si>
  <si>
    <t>Resins</t>
  </si>
  <si>
    <t>SMC</t>
  </si>
  <si>
    <t>Wilmar</t>
  </si>
  <si>
    <t>Petro de 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</si>
</sst>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quotePrefix="1" applyFont="1"/>
    <xf numFmtId="0" fontId="3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3" fontId="2" fillId="0" borderId="0" xfId="0" applyNumberFormat="1" applyFont="1"/>
    <xf numFmtId="3" fontId="2" fillId="0" borderId="9" xfId="0" applyNumberFormat="1" applyFont="1" applyBorder="1"/>
    <xf numFmtId="3" fontId="2" fillId="0" borderId="12" xfId="0" applyNumberFormat="1" applyFont="1" applyBorder="1"/>
    <xf numFmtId="3" fontId="2" fillId="0" borderId="11" xfId="0" applyNumberFormat="1" applyFont="1" applyBorder="1"/>
    <xf numFmtId="3" fontId="2" fillId="0" borderId="0" xfId="0" applyNumberFormat="1" applyFont="1" applyBorder="1"/>
    <xf numFmtId="3" fontId="2" fillId="2" borderId="9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4" fontId="4" fillId="2" borderId="10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4" fontId="4" fillId="5" borderId="10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/>
    <xf numFmtId="4" fontId="8" fillId="0" borderId="0" xfId="0" applyNumberFormat="1" applyFont="1"/>
    <xf numFmtId="0" fontId="3" fillId="0" borderId="10" xfId="0" applyFont="1" applyFill="1" applyBorder="1" applyAlignment="1" applyProtection="1">
      <alignment horizontal="center" vertical="center"/>
      <protection locked="0"/>
    </xf>
    <xf numFmtId="4" fontId="4" fillId="6" borderId="13" xfId="0" applyNumberFormat="1" applyFont="1" applyFill="1" applyBorder="1" applyAlignment="1">
      <alignment horizontal="center"/>
    </xf>
    <xf numFmtId="4" fontId="4" fillId="6" borderId="14" xfId="0" applyNumberFormat="1" applyFont="1" applyFill="1" applyBorder="1" applyAlignment="1">
      <alignment horizontal="center"/>
    </xf>
    <xf numFmtId="4" fontId="4" fillId="6" borderId="15" xfId="0" applyNumberFormat="1" applyFont="1" applyFill="1" applyBorder="1" applyAlignment="1">
      <alignment horizontal="center"/>
    </xf>
    <xf numFmtId="4" fontId="4" fillId="7" borderId="1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R108"/>
  <sheetViews>
    <sheetView tabSelected="1" zoomScale="85" zoomScaleNormal="85" workbookViewId="0">
      <pane xSplit="3" ySplit="7" topLeftCell="D8" activePane="bottomRight" state="frozen"/>
      <selection activeCell="D16" sqref="D16"/>
      <selection pane="topRight" activeCell="D16" sqref="D16"/>
      <selection pane="bottomLeft" activeCell="D16" sqref="D16"/>
      <selection pane="bottomRight" activeCell="C20" sqref="C20"/>
    </sheetView>
  </sheetViews>
  <sheetFormatPr defaultColWidth="9.1796875" defaultRowHeight="15.5" x14ac:dyDescent="0.35"/>
  <cols>
    <col min="1" max="1" width="2.26953125" style="2" customWidth="1"/>
    <col min="2" max="2" width="4.453125" style="2" customWidth="1"/>
    <col min="3" max="3" width="45.453125" style="2" customWidth="1"/>
    <col min="4" max="4" width="12.7265625" style="28" bestFit="1" customWidth="1"/>
    <col min="5" max="5" width="21.6328125" style="28" bestFit="1" customWidth="1"/>
    <col min="6" max="6" width="18" style="28" bestFit="1" customWidth="1"/>
    <col min="7" max="7" width="14.26953125" style="28" bestFit="1" customWidth="1"/>
    <col min="8" max="8" width="13.7265625" style="28" bestFit="1" customWidth="1"/>
    <col min="9" max="9" width="21.6328125" style="28" hidden="1" customWidth="1"/>
    <col min="10" max="10" width="18" style="28" customWidth="1"/>
    <col min="11" max="11" width="14.26953125" style="28" customWidth="1"/>
    <col min="12" max="12" width="12.7265625" style="28" bestFit="1" customWidth="1"/>
    <col min="13" max="13" width="9.54296875" style="2" bestFit="1" customWidth="1"/>
    <col min="14" max="14" width="13.1796875" style="2" bestFit="1" customWidth="1"/>
    <col min="15" max="15" width="11.26953125" style="2" bestFit="1" customWidth="1"/>
    <col min="16" max="16" width="10.1796875" style="2" bestFit="1" customWidth="1"/>
    <col min="17" max="18" width="13.1796875" style="2" bestFit="1" customWidth="1"/>
    <col min="19" max="16384" width="9.1796875" style="2"/>
  </cols>
  <sheetData>
    <row r="1" spans="1:18" x14ac:dyDescent="0.35">
      <c r="A1" s="1" t="s">
        <v>39</v>
      </c>
    </row>
    <row r="2" spans="1:18" x14ac:dyDescent="0.35">
      <c r="A2" s="1" t="s">
        <v>61</v>
      </c>
    </row>
    <row r="3" spans="1:18" x14ac:dyDescent="0.35">
      <c r="A3" s="3" t="s">
        <v>40</v>
      </c>
    </row>
    <row r="4" spans="1:18" x14ac:dyDescent="0.35">
      <c r="A4" s="4" t="s">
        <v>59</v>
      </c>
    </row>
    <row r="6" spans="1:18" x14ac:dyDescent="0.35">
      <c r="A6" s="62" t="s">
        <v>1</v>
      </c>
      <c r="B6" s="62"/>
      <c r="C6" s="62"/>
      <c r="D6" s="63" t="s">
        <v>41</v>
      </c>
      <c r="E6" s="64"/>
      <c r="F6" s="64"/>
      <c r="G6" s="65"/>
      <c r="H6" s="66" t="s">
        <v>42</v>
      </c>
      <c r="I6" s="66"/>
      <c r="J6" s="66"/>
      <c r="K6" s="66"/>
      <c r="L6" s="67" t="s">
        <v>43</v>
      </c>
    </row>
    <row r="7" spans="1:18" x14ac:dyDescent="0.35">
      <c r="A7" s="62"/>
      <c r="B7" s="62"/>
      <c r="C7" s="62"/>
      <c r="D7" s="46" t="s">
        <v>44</v>
      </c>
      <c r="E7" s="47" t="s">
        <v>60</v>
      </c>
      <c r="F7" s="48" t="s">
        <v>45</v>
      </c>
      <c r="G7" s="49" t="s">
        <v>46</v>
      </c>
      <c r="H7" s="46" t="s">
        <v>44</v>
      </c>
      <c r="I7" s="47" t="s">
        <v>60</v>
      </c>
      <c r="J7" s="48" t="s">
        <v>45</v>
      </c>
      <c r="K7" s="49" t="s">
        <v>46</v>
      </c>
      <c r="L7" s="67"/>
      <c r="N7" s="58"/>
      <c r="O7" s="58"/>
      <c r="P7" s="58"/>
      <c r="Q7" s="58"/>
      <c r="R7" s="58"/>
    </row>
    <row r="8" spans="1:18" x14ac:dyDescent="0.35">
      <c r="A8" s="5" t="s">
        <v>2</v>
      </c>
      <c r="B8" s="6"/>
      <c r="C8" s="7"/>
      <c r="D8" s="29"/>
      <c r="E8" s="29"/>
      <c r="F8" s="29"/>
      <c r="G8" s="29"/>
      <c r="H8" s="29"/>
      <c r="I8" s="29"/>
      <c r="J8" s="29"/>
      <c r="K8" s="29"/>
      <c r="L8" s="29"/>
    </row>
    <row r="9" spans="1:18" x14ac:dyDescent="0.35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</row>
    <row r="10" spans="1:18" x14ac:dyDescent="0.35">
      <c r="A10" s="10" t="s">
        <v>3</v>
      </c>
      <c r="B10" s="6"/>
      <c r="C10" s="7"/>
      <c r="D10" s="30">
        <f>'MOC-berth'!AJ10</f>
        <v>2378</v>
      </c>
      <c r="E10" s="30">
        <f>'MOC-berth'!AK10</f>
        <v>3738</v>
      </c>
      <c r="F10" s="30">
        <f>'MOC-berth'!AL10</f>
        <v>755</v>
      </c>
      <c r="G10" s="30">
        <f>'MOC-berth'!AM10</f>
        <v>1108</v>
      </c>
      <c r="H10" s="30">
        <f>'MOC-ancho'!V10</f>
        <v>12</v>
      </c>
      <c r="I10" s="30">
        <f>'MOC-ancho'!W10</f>
        <v>0</v>
      </c>
      <c r="J10" s="30">
        <f>'MOC-ancho'!X10</f>
        <v>3</v>
      </c>
      <c r="K10" s="30">
        <f>'MOC-ancho'!Y10</f>
        <v>51</v>
      </c>
      <c r="L10" s="30">
        <f t="shared" ref="L10" si="0">+L11+L12</f>
        <v>8045</v>
      </c>
    </row>
    <row r="11" spans="1:18" x14ac:dyDescent="0.35">
      <c r="A11" s="10" t="s">
        <v>4</v>
      </c>
      <c r="B11" s="6"/>
      <c r="C11" s="7"/>
      <c r="D11" s="30">
        <f>'MOC-berth'!AJ11</f>
        <v>2221</v>
      </c>
      <c r="E11" s="30">
        <f>'MOC-berth'!AK11</f>
        <v>3738</v>
      </c>
      <c r="F11" s="30">
        <f>'MOC-berth'!AL11</f>
        <v>755</v>
      </c>
      <c r="G11" s="30">
        <f>'MOC-berth'!AM11</f>
        <v>954</v>
      </c>
      <c r="H11" s="30">
        <f>'MOC-ancho'!V11</f>
        <v>11</v>
      </c>
      <c r="I11" s="30">
        <f>'MOC-ancho'!W11</f>
        <v>0</v>
      </c>
      <c r="J11" s="30">
        <f>'MOC-ancho'!X11</f>
        <v>2</v>
      </c>
      <c r="K11" s="30">
        <f>'MOC-ancho'!Y11</f>
        <v>51</v>
      </c>
      <c r="L11" s="30">
        <f>SUM(D11:K11)</f>
        <v>7732</v>
      </c>
    </row>
    <row r="12" spans="1:18" x14ac:dyDescent="0.35">
      <c r="A12" s="10" t="s">
        <v>5</v>
      </c>
      <c r="B12" s="6"/>
      <c r="C12" s="7"/>
      <c r="D12" s="30">
        <f>'MOC-berth'!AJ12</f>
        <v>157</v>
      </c>
      <c r="E12" s="30">
        <f>'MOC-berth'!AK12</f>
        <v>0</v>
      </c>
      <c r="F12" s="30">
        <f>'MOC-berth'!AL12</f>
        <v>0</v>
      </c>
      <c r="G12" s="30">
        <f>'MOC-berth'!AM12</f>
        <v>154</v>
      </c>
      <c r="H12" s="30">
        <f>'MOC-ancho'!V12</f>
        <v>1</v>
      </c>
      <c r="I12" s="30">
        <f>'MOC-ancho'!W12</f>
        <v>0</v>
      </c>
      <c r="J12" s="30">
        <f>'MOC-ancho'!X12</f>
        <v>1</v>
      </c>
      <c r="K12" s="30">
        <f>'MOC-ancho'!Y12</f>
        <v>0</v>
      </c>
      <c r="L12" s="30">
        <f>SUM(D12:K12)</f>
        <v>313</v>
      </c>
    </row>
    <row r="13" spans="1:18" x14ac:dyDescent="0.35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</row>
    <row r="14" spans="1:18" x14ac:dyDescent="0.35">
      <c r="A14" s="10" t="s">
        <v>57</v>
      </c>
      <c r="B14" s="6"/>
      <c r="C14" s="7"/>
      <c r="D14" s="30">
        <f>'MOC-berth'!AJ14</f>
        <v>12081918.450000001</v>
      </c>
      <c r="E14" s="30">
        <f>'MOC-berth'!AK14</f>
        <v>969429.41000000073</v>
      </c>
      <c r="F14" s="30">
        <f>'MOC-berth'!AL14</f>
        <v>390967.10999999987</v>
      </c>
      <c r="G14" s="30">
        <f>'MOC-berth'!AM14</f>
        <v>2946011.12</v>
      </c>
      <c r="H14" s="30">
        <f>'MOC-ancho'!V14</f>
        <v>45226.74</v>
      </c>
      <c r="I14" s="30">
        <f>'MOC-ancho'!W14</f>
        <v>0</v>
      </c>
      <c r="J14" s="30">
        <f>'MOC-ancho'!X14</f>
        <v>2911.5</v>
      </c>
      <c r="K14" s="30">
        <f>'MOC-ancho'!Y14</f>
        <v>41381.729999999996</v>
      </c>
      <c r="L14" s="30">
        <f t="shared" ref="L14" si="1">+L15+L16</f>
        <v>16477846.060000002</v>
      </c>
    </row>
    <row r="15" spans="1:18" x14ac:dyDescent="0.35">
      <c r="A15" s="10" t="s">
        <v>4</v>
      </c>
      <c r="B15" s="6"/>
      <c r="C15" s="7"/>
      <c r="D15" s="30">
        <f>'MOC-berth'!AJ15</f>
        <v>10233681.920000002</v>
      </c>
      <c r="E15" s="30">
        <f>'MOC-berth'!AK15</f>
        <v>969429.41000000073</v>
      </c>
      <c r="F15" s="30">
        <f>'MOC-berth'!AL15</f>
        <v>390967.10999999987</v>
      </c>
      <c r="G15" s="30">
        <f>'MOC-berth'!AM15</f>
        <v>1277032.81</v>
      </c>
      <c r="H15" s="30">
        <f>'MOC-ancho'!V15</f>
        <v>12239.74</v>
      </c>
      <c r="I15" s="30">
        <f>'MOC-ancho'!W15</f>
        <v>0</v>
      </c>
      <c r="J15" s="30">
        <f>'MOC-ancho'!X15</f>
        <v>995.5</v>
      </c>
      <c r="K15" s="30">
        <f>'MOC-ancho'!Y15</f>
        <v>41381.729999999996</v>
      </c>
      <c r="L15" s="30">
        <f>SUM(D15:K15)</f>
        <v>12925728.220000003</v>
      </c>
    </row>
    <row r="16" spans="1:18" x14ac:dyDescent="0.35">
      <c r="A16" s="10" t="s">
        <v>5</v>
      </c>
      <c r="B16" s="6"/>
      <c r="C16" s="7"/>
      <c r="D16" s="30">
        <f>'MOC-berth'!AJ16</f>
        <v>1848236.53</v>
      </c>
      <c r="E16" s="30">
        <f>'MOC-berth'!AK16</f>
        <v>0</v>
      </c>
      <c r="F16" s="30">
        <f>'MOC-berth'!AL16</f>
        <v>0</v>
      </c>
      <c r="G16" s="30">
        <f>'MOC-berth'!AM16</f>
        <v>1668978.31</v>
      </c>
      <c r="H16" s="30">
        <f>'MOC-ancho'!V16</f>
        <v>32987</v>
      </c>
      <c r="I16" s="30">
        <f>'MOC-ancho'!W16</f>
        <v>0</v>
      </c>
      <c r="J16" s="30">
        <f>'MOC-ancho'!X16</f>
        <v>1916</v>
      </c>
      <c r="K16" s="30">
        <f>'MOC-ancho'!Y16</f>
        <v>0</v>
      </c>
      <c r="L16" s="30">
        <f>SUM(D16:K16)</f>
        <v>3552117.84</v>
      </c>
    </row>
    <row r="17" spans="1:12" x14ac:dyDescent="0.35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35">
      <c r="A18" s="10" t="s">
        <v>58</v>
      </c>
      <c r="B18" s="6"/>
      <c r="C18" s="7"/>
      <c r="D18" s="30">
        <f>'MOC-berth'!AJ18</f>
        <v>5772447.6500000013</v>
      </c>
      <c r="E18" s="30">
        <f>'MOC-berth'!AK18</f>
        <v>407070.87000000017</v>
      </c>
      <c r="F18" s="30">
        <f>'MOC-berth'!AL18</f>
        <v>191507.49000000014</v>
      </c>
      <c r="G18" s="30">
        <f>'MOC-berth'!AM18</f>
        <v>1479756.683</v>
      </c>
      <c r="H18" s="30">
        <f>'MOC-ancho'!V18</f>
        <v>24825.14</v>
      </c>
      <c r="I18" s="30">
        <f>'MOC-ancho'!W18</f>
        <v>0</v>
      </c>
      <c r="J18" s="30">
        <f>'MOC-ancho'!X18</f>
        <v>1435</v>
      </c>
      <c r="K18" s="30">
        <f>'MOC-ancho'!Y18</f>
        <v>24556.23</v>
      </c>
      <c r="L18" s="30">
        <f t="shared" ref="L18" si="2">+L19+L20</f>
        <v>7901599.0630000019</v>
      </c>
    </row>
    <row r="19" spans="1:12" x14ac:dyDescent="0.35">
      <c r="A19" s="10" t="s">
        <v>4</v>
      </c>
      <c r="B19" s="6"/>
      <c r="C19" s="7"/>
      <c r="D19" s="30">
        <f>'MOC-berth'!AJ19</f>
        <v>4854521.3600000013</v>
      </c>
      <c r="E19" s="30">
        <f>'MOC-berth'!AK19</f>
        <v>407070.87000000017</v>
      </c>
      <c r="F19" s="30">
        <f>'MOC-berth'!AL19</f>
        <v>191507.49000000014</v>
      </c>
      <c r="G19" s="30">
        <f>'MOC-berth'!AM19</f>
        <v>649381.85299999989</v>
      </c>
      <c r="H19" s="30">
        <f>'MOC-ancho'!V19</f>
        <v>5594.1399999999994</v>
      </c>
      <c r="I19" s="30">
        <f>'MOC-ancho'!W19</f>
        <v>0</v>
      </c>
      <c r="J19" s="30">
        <f>'MOC-ancho'!X19</f>
        <v>861</v>
      </c>
      <c r="K19" s="30">
        <f>'MOC-ancho'!Y19</f>
        <v>24556.23</v>
      </c>
      <c r="L19" s="30">
        <f>SUM(D19:K19)</f>
        <v>6133492.9430000018</v>
      </c>
    </row>
    <row r="20" spans="1:12" x14ac:dyDescent="0.35">
      <c r="A20" s="10" t="s">
        <v>5</v>
      </c>
      <c r="B20" s="6"/>
      <c r="C20" s="7"/>
      <c r="D20" s="30">
        <f>'MOC-berth'!AJ20</f>
        <v>917926.29</v>
      </c>
      <c r="E20" s="30">
        <f>'MOC-berth'!AK20</f>
        <v>0</v>
      </c>
      <c r="F20" s="30">
        <f>'MOC-berth'!AL20</f>
        <v>0</v>
      </c>
      <c r="G20" s="30">
        <f>'MOC-berth'!AM20</f>
        <v>830374.83000000007</v>
      </c>
      <c r="H20" s="30">
        <f>'MOC-ancho'!V20</f>
        <v>19231</v>
      </c>
      <c r="I20" s="30">
        <f>'MOC-ancho'!W20</f>
        <v>0</v>
      </c>
      <c r="J20" s="30">
        <f>'MOC-ancho'!X20</f>
        <v>574</v>
      </c>
      <c r="K20" s="30">
        <f>'MOC-ancho'!Y20</f>
        <v>0</v>
      </c>
      <c r="L20" s="30">
        <f>SUM(D20:K20)</f>
        <v>1768106.12</v>
      </c>
    </row>
    <row r="21" spans="1:12" x14ac:dyDescent="0.35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</row>
    <row r="22" spans="1:12" x14ac:dyDescent="0.35">
      <c r="A22" s="10" t="s">
        <v>6</v>
      </c>
      <c r="B22" s="6"/>
      <c r="C22" s="7"/>
      <c r="D22" s="30">
        <f>'MOC-berth'!AJ22</f>
        <v>11171195.063000001</v>
      </c>
      <c r="E22" s="30">
        <f>'MOC-berth'!AK22</f>
        <v>1301057.3800000013</v>
      </c>
      <c r="F22" s="30">
        <f>'MOC-berth'!AL22</f>
        <v>658965.40000000037</v>
      </c>
      <c r="G22" s="30">
        <f>'MOC-berth'!AM22</f>
        <v>4542109.0209999997</v>
      </c>
      <c r="H22" s="30">
        <f>'MOC-ancho'!V22</f>
        <v>79954.777000000002</v>
      </c>
      <c r="I22" s="30">
        <f>'MOC-ancho'!W22</f>
        <v>0</v>
      </c>
      <c r="J22" s="30">
        <f>'MOC-ancho'!X22</f>
        <v>5834.96</v>
      </c>
      <c r="K22" s="30">
        <f>'MOC-ancho'!Y22</f>
        <v>78653.877999999997</v>
      </c>
      <c r="L22" s="30">
        <f t="shared" ref="L22" si="3">+L23+L24</f>
        <v>17837770.479000002</v>
      </c>
    </row>
    <row r="23" spans="1:12" x14ac:dyDescent="0.35">
      <c r="A23" s="10" t="s">
        <v>4</v>
      </c>
      <c r="B23" s="6"/>
      <c r="C23" s="7"/>
      <c r="D23" s="30">
        <f>'MOC-berth'!AJ23</f>
        <v>8310992.6630000006</v>
      </c>
      <c r="E23" s="30">
        <f>'MOC-berth'!AK23</f>
        <v>1301057.3800000013</v>
      </c>
      <c r="F23" s="30">
        <f>'MOC-berth'!AL23</f>
        <v>658965.40000000037</v>
      </c>
      <c r="G23" s="30">
        <f>'MOC-berth'!AM23</f>
        <v>1930165.7509999999</v>
      </c>
      <c r="H23" s="30">
        <f>'MOC-ancho'!V23</f>
        <v>23290.777000000002</v>
      </c>
      <c r="I23" s="30">
        <f>'MOC-ancho'!W23</f>
        <v>0</v>
      </c>
      <c r="J23" s="30">
        <f>'MOC-ancho'!X23</f>
        <v>2353</v>
      </c>
      <c r="K23" s="30">
        <f>'MOC-ancho'!Y23</f>
        <v>78653.877999999997</v>
      </c>
      <c r="L23" s="30">
        <f>SUM(D23:K23)</f>
        <v>12305478.849000003</v>
      </c>
    </row>
    <row r="24" spans="1:12" x14ac:dyDescent="0.35">
      <c r="A24" s="10" t="s">
        <v>5</v>
      </c>
      <c r="B24" s="6"/>
      <c r="C24" s="7"/>
      <c r="D24" s="30">
        <f>'MOC-berth'!AJ24</f>
        <v>2860202.4</v>
      </c>
      <c r="E24" s="30">
        <f>'MOC-berth'!AK24</f>
        <v>0</v>
      </c>
      <c r="F24" s="30">
        <f>'MOC-berth'!AL24</f>
        <v>0</v>
      </c>
      <c r="G24" s="30">
        <f>'MOC-berth'!AM24</f>
        <v>2611943.2699999996</v>
      </c>
      <c r="H24" s="30">
        <f>'MOC-ancho'!V24</f>
        <v>56664</v>
      </c>
      <c r="I24" s="30">
        <f>'MOC-ancho'!W24</f>
        <v>0</v>
      </c>
      <c r="J24" s="30">
        <f>'MOC-ancho'!X24</f>
        <v>3481.96</v>
      </c>
      <c r="K24" s="30">
        <f>'MOC-ancho'!Y24</f>
        <v>0</v>
      </c>
      <c r="L24" s="30">
        <f>SUM(D24:K24)</f>
        <v>5532291.6299999999</v>
      </c>
    </row>
    <row r="25" spans="1:12" x14ac:dyDescent="0.35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35">
      <c r="A26" s="10" t="s">
        <v>7</v>
      </c>
      <c r="B26" s="6"/>
      <c r="C26" s="7"/>
      <c r="D26" s="30">
        <f>'MOC-berth'!AJ26</f>
        <v>223343.06</v>
      </c>
      <c r="E26" s="30">
        <f>'MOC-berth'!AK26</f>
        <v>124112.28999999994</v>
      </c>
      <c r="F26" s="30">
        <f>'MOC-berth'!AL26</f>
        <v>33688.680000000022</v>
      </c>
      <c r="G26" s="30">
        <f>'MOC-berth'!AM26</f>
        <v>86672.558999999994</v>
      </c>
      <c r="H26" s="30">
        <f>'MOC-ancho'!V26</f>
        <v>960.37000000000012</v>
      </c>
      <c r="I26" s="30">
        <f>'MOC-ancho'!W26</f>
        <v>0</v>
      </c>
      <c r="J26" s="30">
        <f>'MOC-ancho'!X26</f>
        <v>211.3</v>
      </c>
      <c r="K26" s="30">
        <f>'MOC-ancho'!Y26</f>
        <v>3424.65</v>
      </c>
      <c r="L26" s="30">
        <f t="shared" ref="L26" si="4">+L27+L28</f>
        <v>472412.90899999999</v>
      </c>
    </row>
    <row r="27" spans="1:12" x14ac:dyDescent="0.35">
      <c r="A27" s="10" t="s">
        <v>4</v>
      </c>
      <c r="B27" s="6"/>
      <c r="C27" s="7"/>
      <c r="D27" s="30">
        <f>'MOC-berth'!AJ27</f>
        <v>203983.64</v>
      </c>
      <c r="E27" s="30">
        <f>'MOC-berth'!AK27</f>
        <v>124112.28999999994</v>
      </c>
      <c r="F27" s="30">
        <f>'MOC-berth'!AL27</f>
        <v>33688.680000000022</v>
      </c>
      <c r="G27" s="30">
        <f>'MOC-berth'!AM27</f>
        <v>66232.239999999991</v>
      </c>
      <c r="H27" s="30">
        <f>'MOC-ancho'!V27</f>
        <v>770.38000000000011</v>
      </c>
      <c r="I27" s="30">
        <f>'MOC-ancho'!W27</f>
        <v>0</v>
      </c>
      <c r="J27" s="30">
        <f>'MOC-ancho'!X27</f>
        <v>125.10000000000001</v>
      </c>
      <c r="K27" s="30">
        <f>'MOC-ancho'!Y27</f>
        <v>3424.65</v>
      </c>
      <c r="L27" s="30">
        <f>SUM(D27:K27)</f>
        <v>432336.98</v>
      </c>
    </row>
    <row r="28" spans="1:12" x14ac:dyDescent="0.35">
      <c r="A28" s="10" t="s">
        <v>5</v>
      </c>
      <c r="B28" s="6"/>
      <c r="C28" s="7"/>
      <c r="D28" s="30">
        <f>'MOC-berth'!AJ28</f>
        <v>19359.419999999995</v>
      </c>
      <c r="E28" s="30">
        <f>'MOC-berth'!AK28</f>
        <v>0</v>
      </c>
      <c r="F28" s="30">
        <f>'MOC-berth'!AL28</f>
        <v>0</v>
      </c>
      <c r="G28" s="30">
        <f>'MOC-berth'!AM28</f>
        <v>20440.319000000003</v>
      </c>
      <c r="H28" s="30">
        <f>'MOC-ancho'!V28</f>
        <v>189.99</v>
      </c>
      <c r="I28" s="30">
        <f>'MOC-ancho'!W28</f>
        <v>0</v>
      </c>
      <c r="J28" s="30">
        <f>'MOC-ancho'!X28</f>
        <v>86.2</v>
      </c>
      <c r="K28" s="30">
        <f>'MOC-ancho'!Y28</f>
        <v>0</v>
      </c>
      <c r="L28" s="30">
        <f>SUM(D28:K28)</f>
        <v>40075.928999999996</v>
      </c>
    </row>
    <row r="29" spans="1:12" x14ac:dyDescent="0.35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</row>
    <row r="30" spans="1:12" x14ac:dyDescent="0.35">
      <c r="A30" s="10" t="s">
        <v>8</v>
      </c>
      <c r="B30" s="6"/>
      <c r="C30" s="7"/>
      <c r="D30" s="30">
        <f>'MOC-berth'!AJ30</f>
        <v>40180.699999999997</v>
      </c>
      <c r="E30" s="30">
        <f>'MOC-berth'!AK30</f>
        <v>33839.65999999996</v>
      </c>
      <c r="F30" s="30">
        <f>'MOC-berth'!AL30</f>
        <v>8371.5600000000013</v>
      </c>
      <c r="G30" s="30">
        <f>'MOC-berth'!AM30</f>
        <v>15191.3</v>
      </c>
      <c r="H30" s="30">
        <f>'MOC-ancho'!V30</f>
        <v>179.31</v>
      </c>
      <c r="I30" s="30">
        <f>'MOC-ancho'!W30</f>
        <v>0</v>
      </c>
      <c r="J30" s="30">
        <f>'MOC-ancho'!X30</f>
        <v>38.32</v>
      </c>
      <c r="K30" s="30">
        <f>'MOC-ancho'!Y30</f>
        <v>620.66999999999996</v>
      </c>
      <c r="L30" s="30">
        <f t="shared" ref="L30" si="5">+L31+L32</f>
        <v>98421.51999999996</v>
      </c>
    </row>
    <row r="31" spans="1:12" x14ac:dyDescent="0.35">
      <c r="A31" s="10" t="s">
        <v>4</v>
      </c>
      <c r="B31" s="6"/>
      <c r="C31" s="7"/>
      <c r="D31" s="30">
        <f>'MOC-berth'!AJ31</f>
        <v>36914.74</v>
      </c>
      <c r="E31" s="30">
        <f>'MOC-berth'!AK31</f>
        <v>33839.65999999996</v>
      </c>
      <c r="F31" s="30">
        <f>'MOC-berth'!AL31</f>
        <v>8371.5600000000013</v>
      </c>
      <c r="G31" s="30">
        <f>'MOC-berth'!AM31</f>
        <v>11766.529999999999</v>
      </c>
      <c r="H31" s="30">
        <f>'MOC-ancho'!V31</f>
        <v>147.06</v>
      </c>
      <c r="I31" s="30">
        <f>'MOC-ancho'!W31</f>
        <v>0</v>
      </c>
      <c r="J31" s="30">
        <f>'MOC-ancho'!X31</f>
        <v>24.32</v>
      </c>
      <c r="K31" s="30">
        <f>'MOC-ancho'!Y31</f>
        <v>620.66999999999996</v>
      </c>
      <c r="L31" s="30">
        <f>SUM(D31:K31)</f>
        <v>91684.539999999964</v>
      </c>
    </row>
    <row r="32" spans="1:12" x14ac:dyDescent="0.35">
      <c r="A32" s="10" t="s">
        <v>5</v>
      </c>
      <c r="B32" s="6"/>
      <c r="C32" s="7"/>
      <c r="D32" s="30">
        <f>'MOC-berth'!AJ32</f>
        <v>3265.96</v>
      </c>
      <c r="E32" s="30">
        <f>'MOC-berth'!AK32</f>
        <v>0</v>
      </c>
      <c r="F32" s="30">
        <f>'MOC-berth'!AL32</f>
        <v>0</v>
      </c>
      <c r="G32" s="30">
        <f>'MOC-berth'!AM32</f>
        <v>3424.77</v>
      </c>
      <c r="H32" s="30">
        <f>'MOC-ancho'!V32</f>
        <v>32.25</v>
      </c>
      <c r="I32" s="30">
        <f>'MOC-ancho'!W32</f>
        <v>0</v>
      </c>
      <c r="J32" s="30">
        <f>'MOC-ancho'!X32</f>
        <v>14</v>
      </c>
      <c r="K32" s="30">
        <f>'MOC-ancho'!Y32</f>
        <v>0</v>
      </c>
      <c r="L32" s="30">
        <f>SUM(D32:K32)</f>
        <v>6736.98</v>
      </c>
    </row>
    <row r="33" spans="1:13" x14ac:dyDescent="0.35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</row>
    <row r="34" spans="1:13" x14ac:dyDescent="0.35">
      <c r="A34" s="10" t="s">
        <v>9</v>
      </c>
      <c r="B34" s="6"/>
      <c r="C34" s="7"/>
      <c r="D34" s="30">
        <f>'MOC-berth'!AJ34</f>
        <v>11636.859499999999</v>
      </c>
      <c r="E34" s="30">
        <f>'MOC-berth'!AK34</f>
        <v>7308.1349999999975</v>
      </c>
      <c r="F34" s="30">
        <f>'MOC-berth'!AL34</f>
        <v>2114.1374999999994</v>
      </c>
      <c r="G34" s="30">
        <f>'MOC-berth'!AM34</f>
        <v>4436.1194999999998</v>
      </c>
      <c r="H34" s="30">
        <f>'MOC-ancho'!V34</f>
        <v>43.275500000000001</v>
      </c>
      <c r="I34" s="30">
        <f>'MOC-ancho'!W34</f>
        <v>0</v>
      </c>
      <c r="J34" s="30">
        <f>'MOC-ancho'!X34</f>
        <v>9.1999999999999993</v>
      </c>
      <c r="K34" s="30">
        <f>'MOC-ancho'!Y34</f>
        <v>124.61499999999999</v>
      </c>
      <c r="L34" s="30">
        <f t="shared" ref="L34" si="6">+L35+L36</f>
        <v>25672.342000000001</v>
      </c>
    </row>
    <row r="35" spans="1:13" x14ac:dyDescent="0.35">
      <c r="A35" s="10" t="s">
        <v>4</v>
      </c>
      <c r="B35" s="6"/>
      <c r="C35" s="7"/>
      <c r="D35" s="30">
        <f>'MOC-berth'!AJ35</f>
        <v>10631.006999999998</v>
      </c>
      <c r="E35" s="30">
        <f>'MOC-berth'!AK35</f>
        <v>7308.1349999999975</v>
      </c>
      <c r="F35" s="30">
        <f>'MOC-berth'!AL35</f>
        <v>2114.1374999999994</v>
      </c>
      <c r="G35" s="30">
        <f>'MOC-berth'!AM35</f>
        <v>3428.1345000000001</v>
      </c>
      <c r="H35" s="30">
        <f>'MOC-ancho'!V35</f>
        <v>30.4755</v>
      </c>
      <c r="I35" s="30">
        <f>'MOC-ancho'!W35</f>
        <v>0</v>
      </c>
      <c r="J35" s="30">
        <f>'MOC-ancho'!X35</f>
        <v>4.6999999999999993</v>
      </c>
      <c r="K35" s="30">
        <f>'MOC-ancho'!Y35</f>
        <v>124.61499999999999</v>
      </c>
      <c r="L35" s="30">
        <f>SUM(D35:K35)</f>
        <v>23641.2045</v>
      </c>
    </row>
    <row r="36" spans="1:13" x14ac:dyDescent="0.35">
      <c r="A36" s="10" t="s">
        <v>5</v>
      </c>
      <c r="B36" s="6"/>
      <c r="C36" s="7"/>
      <c r="D36" s="30">
        <f>'MOC-berth'!AJ36</f>
        <v>1005.8525</v>
      </c>
      <c r="E36" s="30">
        <f>'MOC-berth'!AK36</f>
        <v>0</v>
      </c>
      <c r="F36" s="30">
        <f>'MOC-berth'!AL36</f>
        <v>0</v>
      </c>
      <c r="G36" s="30">
        <f>'MOC-berth'!AM36</f>
        <v>1007.9849999999999</v>
      </c>
      <c r="H36" s="30">
        <f>'MOC-ancho'!V36</f>
        <v>12.8</v>
      </c>
      <c r="I36" s="30">
        <f>'MOC-ancho'!W36</f>
        <v>0</v>
      </c>
      <c r="J36" s="30">
        <f>'MOC-ancho'!X36</f>
        <v>4.5</v>
      </c>
      <c r="K36" s="30">
        <f>'MOC-ancho'!Y36</f>
        <v>0</v>
      </c>
      <c r="L36" s="30">
        <f>SUM(D36:K36)</f>
        <v>2031.1374999999998</v>
      </c>
    </row>
    <row r="37" spans="1:13" x14ac:dyDescent="0.35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</row>
    <row r="38" spans="1:13" x14ac:dyDescent="0.35">
      <c r="A38" s="10" t="s">
        <v>10</v>
      </c>
      <c r="B38" s="6"/>
      <c r="C38" s="7"/>
      <c r="D38" s="30">
        <f>'MOC-berth'!AJ38</f>
        <v>20346.054339999999</v>
      </c>
      <c r="E38" s="30">
        <f>'MOC-berth'!AK38</f>
        <v>48688.136633333343</v>
      </c>
      <c r="F38" s="30">
        <f>'MOC-berth'!AL38</f>
        <v>6353.7143333333333</v>
      </c>
      <c r="G38" s="30">
        <f>'MOC-berth'!AM38</f>
        <v>0</v>
      </c>
      <c r="H38" s="30">
        <f>'MOC-ancho'!V38</f>
        <v>0</v>
      </c>
      <c r="I38" s="30">
        <f>'MOC-ancho'!W38</f>
        <v>0</v>
      </c>
      <c r="J38" s="30">
        <f>'MOC-ancho'!X38</f>
        <v>0</v>
      </c>
      <c r="K38" s="30">
        <f>'MOC-ancho'!Y38</f>
        <v>0</v>
      </c>
      <c r="L38" s="30">
        <f t="shared" ref="L38" si="7">+L39+L40</f>
        <v>75387.905306666667</v>
      </c>
    </row>
    <row r="39" spans="1:13" x14ac:dyDescent="0.35">
      <c r="A39" s="10" t="s">
        <v>4</v>
      </c>
      <c r="B39" s="6"/>
      <c r="C39" s="7"/>
      <c r="D39" s="30">
        <f>'MOC-berth'!AJ39</f>
        <v>15615.324339999999</v>
      </c>
      <c r="E39" s="30">
        <f>'MOC-berth'!AK39</f>
        <v>48688.136633333343</v>
      </c>
      <c r="F39" s="30">
        <f>'MOC-berth'!AL39</f>
        <v>6353.7143333333333</v>
      </c>
      <c r="G39" s="30">
        <f>'MOC-berth'!AM39</f>
        <v>0</v>
      </c>
      <c r="H39" s="30">
        <f>'MOC-ancho'!V39</f>
        <v>0</v>
      </c>
      <c r="I39" s="30">
        <f>'MOC-ancho'!W39</f>
        <v>0</v>
      </c>
      <c r="J39" s="30">
        <f>'MOC-ancho'!X39</f>
        <v>0</v>
      </c>
      <c r="K39" s="30">
        <f>'MOC-ancho'!Y39</f>
        <v>0</v>
      </c>
      <c r="L39" s="30">
        <f>SUM(D39:K39)</f>
        <v>70657.175306666672</v>
      </c>
    </row>
    <row r="40" spans="1:13" x14ac:dyDescent="0.35">
      <c r="A40" s="10" t="s">
        <v>5</v>
      </c>
      <c r="B40" s="6"/>
      <c r="C40" s="7"/>
      <c r="D40" s="30">
        <f>'MOC-berth'!AJ40</f>
        <v>4730.7300000000005</v>
      </c>
      <c r="E40" s="30">
        <f>'MOC-berth'!AK40</f>
        <v>0</v>
      </c>
      <c r="F40" s="30">
        <f>'MOC-berth'!AL40</f>
        <v>0</v>
      </c>
      <c r="G40" s="30">
        <f>'MOC-berth'!AM40</f>
        <v>0</v>
      </c>
      <c r="H40" s="30">
        <f>'MOC-ancho'!V40</f>
        <v>0</v>
      </c>
      <c r="I40" s="30">
        <f>'MOC-ancho'!W40</f>
        <v>0</v>
      </c>
      <c r="J40" s="30">
        <f>'MOC-ancho'!X40</f>
        <v>0</v>
      </c>
      <c r="K40" s="30">
        <f>'MOC-ancho'!Y40</f>
        <v>0</v>
      </c>
      <c r="L40" s="30">
        <f>SUM(D40:K40)</f>
        <v>4730.7300000000005</v>
      </c>
    </row>
    <row r="41" spans="1:13" x14ac:dyDescent="0.35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</row>
    <row r="42" spans="1:13" x14ac:dyDescent="0.35">
      <c r="A42" s="10" t="s">
        <v>11</v>
      </c>
      <c r="B42" s="6"/>
      <c r="C42" s="7"/>
      <c r="D42" s="30">
        <f>'MOC-berth'!AJ42</f>
        <v>18455.166666666511</v>
      </c>
      <c r="E42" s="30">
        <f>'MOC-berth'!AK42</f>
        <v>119.81666666665114</v>
      </c>
      <c r="F42" s="30">
        <f>'MOC-berth'!AL42</f>
        <v>1117.4499999990221</v>
      </c>
      <c r="G42" s="30">
        <f>'MOC-berth'!AM42</f>
        <v>47392.716666667257</v>
      </c>
      <c r="H42" s="30">
        <f>'MOC-ancho'!V42</f>
        <v>0</v>
      </c>
      <c r="I42" s="30">
        <f>'MOC-ancho'!W42</f>
        <v>0</v>
      </c>
      <c r="J42" s="30">
        <f>'MOC-ancho'!X42</f>
        <v>0</v>
      </c>
      <c r="K42" s="30">
        <f>'MOC-ancho'!Y42</f>
        <v>0</v>
      </c>
      <c r="L42" s="30">
        <f t="shared" ref="L42" si="8">+L43+L44</f>
        <v>67085.149999999441</v>
      </c>
    </row>
    <row r="43" spans="1:13" x14ac:dyDescent="0.35">
      <c r="A43" s="10" t="s">
        <v>4</v>
      </c>
      <c r="B43" s="6"/>
      <c r="C43" s="7"/>
      <c r="D43" s="30">
        <f>'MOC-berth'!AJ43</f>
        <v>13114.183333332883</v>
      </c>
      <c r="E43" s="30">
        <f>'MOC-berth'!AK43</f>
        <v>119.81666666665114</v>
      </c>
      <c r="F43" s="30">
        <f>'MOC-berth'!AL43</f>
        <v>1117.4499999990221</v>
      </c>
      <c r="G43" s="30">
        <f>'MOC-berth'!AM43</f>
        <v>47207.166666666977</v>
      </c>
      <c r="H43" s="30">
        <f>'MOC-ancho'!V43</f>
        <v>0</v>
      </c>
      <c r="I43" s="30">
        <f>'MOC-ancho'!W43</f>
        <v>0</v>
      </c>
      <c r="J43" s="30">
        <f>'MOC-ancho'!X43</f>
        <v>0</v>
      </c>
      <c r="K43" s="30">
        <f>'MOC-ancho'!Y43</f>
        <v>0</v>
      </c>
      <c r="L43" s="30">
        <f>SUM(D43:K43)</f>
        <v>61558.616666665534</v>
      </c>
    </row>
    <row r="44" spans="1:13" x14ac:dyDescent="0.35">
      <c r="A44" s="10" t="s">
        <v>5</v>
      </c>
      <c r="B44" s="6"/>
      <c r="C44" s="7"/>
      <c r="D44" s="30">
        <f>'MOC-berth'!AJ44</f>
        <v>5340.9833333336283</v>
      </c>
      <c r="E44" s="30">
        <f>'MOC-berth'!AK44</f>
        <v>0</v>
      </c>
      <c r="F44" s="30">
        <f>'MOC-berth'!AL44</f>
        <v>0</v>
      </c>
      <c r="G44" s="30">
        <f>'MOC-berth'!AM44</f>
        <v>185.5500000002794</v>
      </c>
      <c r="H44" s="30">
        <f>'MOC-ancho'!V44</f>
        <v>0</v>
      </c>
      <c r="I44" s="30">
        <f>'MOC-ancho'!W44</f>
        <v>0</v>
      </c>
      <c r="J44" s="30">
        <f>'MOC-ancho'!X44</f>
        <v>0</v>
      </c>
      <c r="K44" s="30">
        <f>'MOC-ancho'!Y44</f>
        <v>0</v>
      </c>
      <c r="L44" s="30">
        <f>SUM(D44:K44)</f>
        <v>5526.5333333339076</v>
      </c>
    </row>
    <row r="45" spans="1:13" x14ac:dyDescent="0.35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</row>
    <row r="46" spans="1:13" x14ac:dyDescent="0.35">
      <c r="A46" s="10" t="s">
        <v>12</v>
      </c>
      <c r="B46" s="6"/>
      <c r="C46" s="7"/>
      <c r="D46" s="30">
        <f>'MOC-berth'!AJ46</f>
        <v>72114.833333344664</v>
      </c>
      <c r="E46" s="30">
        <f>'MOC-berth'!AK46</f>
        <v>57431.033333326457</v>
      </c>
      <c r="F46" s="30">
        <f>'MOC-berth'!AL46</f>
        <v>12881.683333331719</v>
      </c>
      <c r="G46" s="30">
        <f>'MOC-berth'!AM46</f>
        <v>208959.88333332934</v>
      </c>
      <c r="H46" s="30">
        <f>'MOC-ancho'!V46</f>
        <v>3571.4499999999534</v>
      </c>
      <c r="I46" s="30">
        <f>'MOC-ancho'!W46</f>
        <v>0</v>
      </c>
      <c r="J46" s="30">
        <f>'MOC-ancho'!X46</f>
        <v>132</v>
      </c>
      <c r="K46" s="30">
        <f>'MOC-ancho'!Y46</f>
        <v>6920.9166666665114</v>
      </c>
      <c r="L46" s="30">
        <f t="shared" ref="L46" si="9">+L47+L48</f>
        <v>362011.79999999865</v>
      </c>
      <c r="M46" s="28"/>
    </row>
    <row r="47" spans="1:13" x14ac:dyDescent="0.35">
      <c r="A47" s="10" t="s">
        <v>4</v>
      </c>
      <c r="B47" s="6"/>
      <c r="C47" s="7"/>
      <c r="D47" s="30">
        <f>'MOC-berth'!AJ47</f>
        <v>50767.650000009919</v>
      </c>
      <c r="E47" s="30">
        <f>'MOC-berth'!AK47</f>
        <v>57431.033333326457</v>
      </c>
      <c r="F47" s="30">
        <f>'MOC-berth'!AL47</f>
        <v>12881.683333331719</v>
      </c>
      <c r="G47" s="30">
        <f>'MOC-berth'!AM47</f>
        <v>201965.26666666334</v>
      </c>
      <c r="H47" s="30">
        <f>'MOC-ancho'!V47</f>
        <v>3566.4499999999534</v>
      </c>
      <c r="I47" s="30">
        <f>'MOC-ancho'!W47</f>
        <v>0</v>
      </c>
      <c r="J47" s="30">
        <f>'MOC-ancho'!X47</f>
        <v>93.5</v>
      </c>
      <c r="K47" s="30">
        <f>'MOC-ancho'!Y47</f>
        <v>6920.9166666665114</v>
      </c>
      <c r="L47" s="30">
        <f>SUM(D47:K47)</f>
        <v>333626.4999999979</v>
      </c>
      <c r="M47" s="28"/>
    </row>
    <row r="48" spans="1:13" x14ac:dyDescent="0.35">
      <c r="A48" s="10" t="s">
        <v>5</v>
      </c>
      <c r="B48" s="6"/>
      <c r="C48" s="7"/>
      <c r="D48" s="30">
        <f>'MOC-berth'!AJ48</f>
        <v>21347.183333334746</v>
      </c>
      <c r="E48" s="30">
        <f>'MOC-berth'!AK48</f>
        <v>0</v>
      </c>
      <c r="F48" s="30">
        <f>'MOC-berth'!AL48</f>
        <v>0</v>
      </c>
      <c r="G48" s="30">
        <f>'MOC-berth'!AM48</f>
        <v>6994.6166666659992</v>
      </c>
      <c r="H48" s="30">
        <f>'MOC-ancho'!V48</f>
        <v>5</v>
      </c>
      <c r="I48" s="30">
        <f>'MOC-ancho'!W48</f>
        <v>0</v>
      </c>
      <c r="J48" s="30">
        <f>'MOC-ancho'!X48</f>
        <v>38.5</v>
      </c>
      <c r="K48" s="30">
        <f>'MOC-ancho'!Y48</f>
        <v>0</v>
      </c>
      <c r="L48" s="30">
        <f>SUM(D48:K48)</f>
        <v>28385.300000000745</v>
      </c>
    </row>
    <row r="49" spans="1:18" x14ac:dyDescent="0.35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</row>
    <row r="50" spans="1:18" x14ac:dyDescent="0.35">
      <c r="A50" s="10" t="s">
        <v>13</v>
      </c>
      <c r="B50" s="6"/>
      <c r="C50" s="7"/>
      <c r="D50" s="30">
        <f>'MOC-berth'!AJ50</f>
        <v>51768.778993344662</v>
      </c>
      <c r="E50" s="30">
        <f>'MOC-berth'!AK50</f>
        <v>8742.8966999931145</v>
      </c>
      <c r="F50" s="30">
        <f>'MOC-berth'!AL50</f>
        <v>6527.9689999983857</v>
      </c>
      <c r="G50" s="30">
        <f>'MOC-berth'!AM50</f>
        <v>208959.88333332934</v>
      </c>
      <c r="H50" s="30">
        <f>'MOC-ancho'!V50</f>
        <v>3571.4499999999534</v>
      </c>
      <c r="I50" s="30">
        <f>'MOC-ancho'!W50</f>
        <v>0</v>
      </c>
      <c r="J50" s="30">
        <f>'MOC-ancho'!X50</f>
        <v>132</v>
      </c>
      <c r="K50" s="30">
        <f>'MOC-ancho'!Y50</f>
        <v>6920.9166666665114</v>
      </c>
      <c r="L50" s="30">
        <f t="shared" ref="L50" si="10">+L51+L52</f>
        <v>286623.89469333203</v>
      </c>
    </row>
    <row r="51" spans="1:18" x14ac:dyDescent="0.35">
      <c r="A51" s="10" t="s">
        <v>4</v>
      </c>
      <c r="B51" s="6"/>
      <c r="C51" s="7"/>
      <c r="D51" s="30">
        <f>'MOC-berth'!AJ51</f>
        <v>35152.325660009919</v>
      </c>
      <c r="E51" s="30">
        <f>'MOC-berth'!AK51</f>
        <v>8742.8966999931145</v>
      </c>
      <c r="F51" s="30">
        <f>'MOC-berth'!AL51</f>
        <v>6527.9689999983857</v>
      </c>
      <c r="G51" s="30">
        <f>'MOC-berth'!AM51</f>
        <v>201965.26666666334</v>
      </c>
      <c r="H51" s="30">
        <f>'MOC-ancho'!V51</f>
        <v>3566.4499999999534</v>
      </c>
      <c r="I51" s="30">
        <f>'MOC-ancho'!W51</f>
        <v>0</v>
      </c>
      <c r="J51" s="30">
        <f>'MOC-ancho'!X51</f>
        <v>93.5</v>
      </c>
      <c r="K51" s="30">
        <f>'MOC-ancho'!Y51</f>
        <v>6920.9166666665114</v>
      </c>
      <c r="L51" s="30">
        <f>SUM(D51:K51)</f>
        <v>262969.32469333126</v>
      </c>
    </row>
    <row r="52" spans="1:18" x14ac:dyDescent="0.35">
      <c r="A52" s="10" t="s">
        <v>5</v>
      </c>
      <c r="B52" s="6"/>
      <c r="C52" s="7"/>
      <c r="D52" s="30">
        <f>'MOC-berth'!AJ52</f>
        <v>16616.453333334743</v>
      </c>
      <c r="E52" s="30">
        <f>'MOC-berth'!AK52</f>
        <v>0</v>
      </c>
      <c r="F52" s="30">
        <f>'MOC-berth'!AL52</f>
        <v>0</v>
      </c>
      <c r="G52" s="30">
        <f>'MOC-berth'!AM52</f>
        <v>6994.6166666659992</v>
      </c>
      <c r="H52" s="30">
        <f>'MOC-ancho'!V52</f>
        <v>5</v>
      </c>
      <c r="I52" s="30">
        <f>'MOC-ancho'!W52</f>
        <v>0</v>
      </c>
      <c r="J52" s="30">
        <f>'MOC-ancho'!X52</f>
        <v>38.5</v>
      </c>
      <c r="K52" s="30">
        <f>'MOC-ancho'!Y52</f>
        <v>0</v>
      </c>
      <c r="L52" s="30">
        <f>SUM(D52:K52)</f>
        <v>23654.570000000742</v>
      </c>
    </row>
    <row r="53" spans="1:18" x14ac:dyDescent="0.35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</row>
    <row r="54" spans="1:18" x14ac:dyDescent="0.35">
      <c r="A54" s="10" t="s">
        <v>14</v>
      </c>
      <c r="B54" s="6"/>
      <c r="C54" s="7"/>
      <c r="D54" s="30">
        <f>'MOC-berth'!AJ54</f>
        <v>90570.000000011176</v>
      </c>
      <c r="E54" s="30">
        <f>'MOC-berth'!AK54</f>
        <v>57550.849999993108</v>
      </c>
      <c r="F54" s="30">
        <f>'MOC-berth'!AL54</f>
        <v>13999.133333330741</v>
      </c>
      <c r="G54" s="30">
        <f>'MOC-berth'!AM54</f>
        <v>256352.5999999966</v>
      </c>
      <c r="H54" s="30">
        <f>'MOC-ancho'!V54</f>
        <v>3571.4499999999534</v>
      </c>
      <c r="I54" s="30">
        <f>'MOC-ancho'!W54</f>
        <v>0</v>
      </c>
      <c r="J54" s="30">
        <f>'MOC-ancho'!X54</f>
        <v>132</v>
      </c>
      <c r="K54" s="30">
        <f>'MOC-ancho'!Y54</f>
        <v>6920.9166666665114</v>
      </c>
      <c r="L54" s="30">
        <f>+L55+L56</f>
        <v>429096.94999999809</v>
      </c>
    </row>
    <row r="55" spans="1:18" x14ac:dyDescent="0.35">
      <c r="A55" s="10" t="s">
        <v>4</v>
      </c>
      <c r="B55" s="6"/>
      <c r="C55" s="7"/>
      <c r="D55" s="30">
        <f>'MOC-berth'!AJ55</f>
        <v>63881.833333342802</v>
      </c>
      <c r="E55" s="30">
        <f>'MOC-berth'!AK55</f>
        <v>57550.849999993108</v>
      </c>
      <c r="F55" s="30">
        <f>'MOC-berth'!AL55</f>
        <v>13999.133333330741</v>
      </c>
      <c r="G55" s="30">
        <f>'MOC-berth'!AM55</f>
        <v>249172.43333333032</v>
      </c>
      <c r="H55" s="30">
        <f>'MOC-ancho'!V55</f>
        <v>3566.4499999999534</v>
      </c>
      <c r="I55" s="30">
        <f>'MOC-ancho'!W55</f>
        <v>0</v>
      </c>
      <c r="J55" s="30">
        <f>'MOC-ancho'!X55</f>
        <v>93.5</v>
      </c>
      <c r="K55" s="30">
        <f>'MOC-ancho'!Y55</f>
        <v>6920.9166666665114</v>
      </c>
      <c r="L55" s="30">
        <f>SUM(D55:K55)</f>
        <v>395185.11666666344</v>
      </c>
    </row>
    <row r="56" spans="1:18" x14ac:dyDescent="0.35">
      <c r="A56" s="10" t="s">
        <v>5</v>
      </c>
      <c r="B56" s="6"/>
      <c r="C56" s="7"/>
      <c r="D56" s="30">
        <f>'MOC-berth'!AJ56</f>
        <v>26688.166666668374</v>
      </c>
      <c r="E56" s="30">
        <f>'MOC-berth'!AK56</f>
        <v>0</v>
      </c>
      <c r="F56" s="30">
        <f>'MOC-berth'!AL56</f>
        <v>0</v>
      </c>
      <c r="G56" s="30">
        <f>'MOC-berth'!AM56</f>
        <v>7180.1666666662786</v>
      </c>
      <c r="H56" s="30">
        <f>'MOC-ancho'!V56</f>
        <v>5</v>
      </c>
      <c r="I56" s="30">
        <f>'MOC-ancho'!W56</f>
        <v>0</v>
      </c>
      <c r="J56" s="30">
        <f>'MOC-ancho'!X56</f>
        <v>38.5</v>
      </c>
      <c r="K56" s="30">
        <f>'MOC-ancho'!Y56</f>
        <v>0</v>
      </c>
      <c r="L56" s="30">
        <f>SUM(D56:K56)</f>
        <v>33911.833333334653</v>
      </c>
    </row>
    <row r="57" spans="1:18" x14ac:dyDescent="0.35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</row>
    <row r="58" spans="1:18" x14ac:dyDescent="0.35">
      <c r="A58" s="15" t="s">
        <v>15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N58" s="59"/>
      <c r="O58" s="59"/>
      <c r="P58" s="59"/>
      <c r="Q58" s="59"/>
      <c r="R58" s="59"/>
    </row>
    <row r="59" spans="1:18" x14ac:dyDescent="0.35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N59" s="60"/>
      <c r="O59" s="60"/>
      <c r="P59" s="60"/>
      <c r="Q59" s="60"/>
      <c r="R59" s="60"/>
    </row>
    <row r="60" spans="1:18" x14ac:dyDescent="0.35">
      <c r="A60" s="5" t="s">
        <v>16</v>
      </c>
      <c r="B60" s="18"/>
      <c r="C60" s="19"/>
      <c r="D60" s="30">
        <f>'MOC-berth'!AJ60</f>
        <v>6191657.9657000005</v>
      </c>
      <c r="E60" s="30">
        <f>'MOC-berth'!AK60</f>
        <v>119459.67099999999</v>
      </c>
      <c r="F60" s="30">
        <f>'MOC-berth'!AL60</f>
        <v>75848.489000000001</v>
      </c>
      <c r="G60" s="30">
        <f>'MOC-berth'!AM60</f>
        <v>3140280.4161999999</v>
      </c>
      <c r="H60" s="30">
        <f>'MOC-ancho'!V60</f>
        <v>0</v>
      </c>
      <c r="I60" s="30">
        <f>'MOC-ancho'!W60</f>
        <v>0</v>
      </c>
      <c r="J60" s="30">
        <f>'MOC-ancho'!X60</f>
        <v>4527.1040000000003</v>
      </c>
      <c r="K60" s="30">
        <f>'MOC-ancho'!Y60</f>
        <v>50757.108</v>
      </c>
      <c r="L60" s="30">
        <f t="shared" ref="L60" si="11">+L62+L80</f>
        <v>9582530.753899999</v>
      </c>
      <c r="N60" s="61"/>
      <c r="O60" s="61"/>
      <c r="P60" s="61"/>
      <c r="Q60" s="61"/>
      <c r="R60" s="61"/>
    </row>
    <row r="61" spans="1:18" x14ac:dyDescent="0.35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N61" s="60"/>
      <c r="O61" s="60"/>
      <c r="P61" s="60"/>
      <c r="Q61" s="60"/>
      <c r="R61" s="60"/>
    </row>
    <row r="62" spans="1:18" x14ac:dyDescent="0.35">
      <c r="A62" s="5" t="s">
        <v>17</v>
      </c>
      <c r="B62" s="18"/>
      <c r="C62" s="19"/>
      <c r="D62" s="30">
        <f>'MOC-berth'!AJ62</f>
        <v>4689470.2289000005</v>
      </c>
      <c r="E62" s="30">
        <f>'MOC-berth'!AK62</f>
        <v>119459.67099999999</v>
      </c>
      <c r="F62" s="30">
        <f>'MOC-berth'!AL62</f>
        <v>75848.489000000001</v>
      </c>
      <c r="G62" s="30">
        <f>'MOC-berth'!AM62</f>
        <v>1790106.4972000001</v>
      </c>
      <c r="H62" s="30">
        <f>'MOC-ancho'!V62</f>
        <v>0</v>
      </c>
      <c r="I62" s="30">
        <f>'MOC-ancho'!W62</f>
        <v>0</v>
      </c>
      <c r="J62" s="30">
        <f>'MOC-ancho'!X62</f>
        <v>1977.53</v>
      </c>
      <c r="K62" s="30">
        <f>'MOC-ancho'!Y62</f>
        <v>50757.108</v>
      </c>
      <c r="L62" s="30">
        <f t="shared" ref="L62" si="12">+L64+L72</f>
        <v>6727619.5241</v>
      </c>
      <c r="N62" s="61"/>
      <c r="O62" s="61"/>
      <c r="P62" s="61"/>
      <c r="Q62" s="61"/>
      <c r="R62" s="61"/>
    </row>
    <row r="63" spans="1:18" x14ac:dyDescent="0.35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N63" s="60"/>
      <c r="O63" s="60"/>
      <c r="P63" s="60"/>
      <c r="Q63" s="60"/>
      <c r="R63" s="60"/>
    </row>
    <row r="64" spans="1:18" x14ac:dyDescent="0.35">
      <c r="A64" s="5" t="s">
        <v>18</v>
      </c>
      <c r="B64" s="18"/>
      <c r="C64" s="19"/>
      <c r="D64" s="30">
        <f>'MOC-berth'!AJ64</f>
        <v>2249958.1698000003</v>
      </c>
      <c r="E64" s="30">
        <f>'MOC-berth'!AK64</f>
        <v>50604.936999999991</v>
      </c>
      <c r="F64" s="30">
        <f>'MOC-berth'!AL64</f>
        <v>48690.95</v>
      </c>
      <c r="G64" s="30">
        <f>'MOC-berth'!AM64</f>
        <v>594318.27590000012</v>
      </c>
      <c r="H64" s="30">
        <f>'MOC-ancho'!V64</f>
        <v>0</v>
      </c>
      <c r="I64" s="30">
        <f>'MOC-ancho'!W64</f>
        <v>0</v>
      </c>
      <c r="J64" s="30">
        <f>'MOC-ancho'!X64</f>
        <v>1977.53</v>
      </c>
      <c r="K64" s="30">
        <f>'MOC-ancho'!Y64</f>
        <v>50329.788999999997</v>
      </c>
      <c r="L64" s="30">
        <f t="shared" ref="L64" si="13">SUM(L65:L70)</f>
        <v>2995879.6517000003</v>
      </c>
      <c r="N64" s="60"/>
      <c r="O64" s="60"/>
      <c r="P64" s="60"/>
      <c r="Q64" s="60"/>
      <c r="R64" s="60"/>
    </row>
    <row r="65" spans="1:18" x14ac:dyDescent="0.35">
      <c r="A65" s="10" t="s">
        <v>19</v>
      </c>
      <c r="B65" s="6"/>
      <c r="C65" s="7"/>
      <c r="D65" s="30">
        <f>'MOC-berth'!AJ65</f>
        <v>459981.38080000004</v>
      </c>
      <c r="E65" s="30">
        <f>'MOC-berth'!AK65</f>
        <v>50604.936999999991</v>
      </c>
      <c r="F65" s="30">
        <f>'MOC-berth'!AL65</f>
        <v>33082.985000000001</v>
      </c>
      <c r="G65" s="30">
        <f>'MOC-berth'!AM65</f>
        <v>67495.611900000004</v>
      </c>
      <c r="H65" s="30">
        <f>'MOC-ancho'!V65</f>
        <v>0</v>
      </c>
      <c r="I65" s="30">
        <f>'MOC-ancho'!W65</f>
        <v>0</v>
      </c>
      <c r="J65" s="30">
        <f>'MOC-ancho'!X65</f>
        <v>0</v>
      </c>
      <c r="K65" s="30">
        <f>'MOC-ancho'!Y65</f>
        <v>0</v>
      </c>
      <c r="L65" s="30">
        <f>SUM(D65:K65)</f>
        <v>611164.91470000008</v>
      </c>
      <c r="N65" s="60"/>
      <c r="O65" s="60"/>
      <c r="P65" s="60"/>
      <c r="Q65" s="60"/>
      <c r="R65" s="60"/>
    </row>
    <row r="66" spans="1:18" x14ac:dyDescent="0.35">
      <c r="A66" s="10" t="s">
        <v>20</v>
      </c>
      <c r="B66" s="6"/>
      <c r="C66" s="7"/>
      <c r="D66" s="30">
        <f>'MOC-berth'!AJ66</f>
        <v>78349.019</v>
      </c>
      <c r="E66" s="30">
        <f>'MOC-berth'!AK66</f>
        <v>0</v>
      </c>
      <c r="F66" s="30">
        <f>'MOC-berth'!AL66</f>
        <v>11106.689</v>
      </c>
      <c r="G66" s="30">
        <f>'MOC-berth'!AM66</f>
        <v>97918.141000000003</v>
      </c>
      <c r="H66" s="30">
        <f>'MOC-ancho'!V66</f>
        <v>0</v>
      </c>
      <c r="I66" s="30">
        <f>'MOC-ancho'!W66</f>
        <v>0</v>
      </c>
      <c r="J66" s="30">
        <f>'MOC-ancho'!X66</f>
        <v>1977.53</v>
      </c>
      <c r="K66" s="30">
        <f>'MOC-ancho'!Y66</f>
        <v>50329.788999999997</v>
      </c>
      <c r="L66" s="30">
        <f t="shared" ref="L66:L70" si="14">SUM(D66:K66)</f>
        <v>239681.16799999998</v>
      </c>
      <c r="N66" s="61"/>
      <c r="O66" s="61"/>
      <c r="P66" s="61"/>
      <c r="Q66" s="61"/>
      <c r="R66" s="61"/>
    </row>
    <row r="67" spans="1:18" x14ac:dyDescent="0.35">
      <c r="A67" s="10" t="s">
        <v>21</v>
      </c>
      <c r="B67" s="6"/>
      <c r="C67" s="7"/>
      <c r="D67" s="30">
        <f>'MOC-berth'!AJ67</f>
        <v>0</v>
      </c>
      <c r="E67" s="30">
        <f>'MOC-berth'!AK67</f>
        <v>0</v>
      </c>
      <c r="F67" s="30">
        <f>'MOC-berth'!AL67</f>
        <v>4501.2759999999998</v>
      </c>
      <c r="G67" s="30">
        <f>'MOC-berth'!AM67</f>
        <v>243107.88300000003</v>
      </c>
      <c r="H67" s="30">
        <f>'MOC-ancho'!V67</f>
        <v>0</v>
      </c>
      <c r="I67" s="30">
        <f>'MOC-ancho'!W67</f>
        <v>0</v>
      </c>
      <c r="J67" s="30">
        <f>'MOC-ancho'!X67</f>
        <v>0</v>
      </c>
      <c r="K67" s="30">
        <f>'MOC-ancho'!Y67</f>
        <v>0</v>
      </c>
      <c r="L67" s="30">
        <f t="shared" si="14"/>
        <v>247609.15900000004</v>
      </c>
      <c r="N67" s="60"/>
      <c r="O67" s="60"/>
      <c r="P67" s="60"/>
      <c r="Q67" s="60"/>
      <c r="R67" s="60"/>
    </row>
    <row r="68" spans="1:18" x14ac:dyDescent="0.35">
      <c r="A68" s="10" t="s">
        <v>22</v>
      </c>
      <c r="B68" s="6"/>
      <c r="C68" s="7"/>
      <c r="D68" s="30">
        <f>'MOC-berth'!AJ68</f>
        <v>1711627.77</v>
      </c>
      <c r="E68" s="30">
        <f>'MOC-berth'!AK68</f>
        <v>0</v>
      </c>
      <c r="F68" s="30">
        <f>'MOC-berth'!AL68</f>
        <v>0</v>
      </c>
      <c r="G68" s="30">
        <f>'MOC-berth'!AM68</f>
        <v>185796.64000000004</v>
      </c>
      <c r="H68" s="30">
        <f>'MOC-ancho'!V68</f>
        <v>0</v>
      </c>
      <c r="I68" s="30">
        <f>'MOC-ancho'!W68</f>
        <v>0</v>
      </c>
      <c r="J68" s="30">
        <f>'MOC-ancho'!X68</f>
        <v>0</v>
      </c>
      <c r="K68" s="30">
        <f>'MOC-ancho'!Y68</f>
        <v>0</v>
      </c>
      <c r="L68" s="30">
        <f t="shared" si="14"/>
        <v>1897424.4100000001</v>
      </c>
      <c r="N68" s="60"/>
      <c r="O68" s="60"/>
      <c r="P68" s="60"/>
      <c r="Q68" s="60"/>
      <c r="R68" s="60"/>
    </row>
    <row r="69" spans="1:18" x14ac:dyDescent="0.35">
      <c r="A69" s="10" t="s">
        <v>23</v>
      </c>
      <c r="B69" s="6"/>
      <c r="C69" s="7"/>
      <c r="D69" s="30">
        <f>'MOC-berth'!AJ69</f>
        <v>0</v>
      </c>
      <c r="E69" s="30">
        <f>'MOC-berth'!AK69</f>
        <v>0</v>
      </c>
      <c r="F69" s="30">
        <f>'MOC-berth'!AL69</f>
        <v>0</v>
      </c>
      <c r="G69" s="30">
        <f>'MOC-berth'!AM69</f>
        <v>0</v>
      </c>
      <c r="H69" s="30">
        <f>'MOC-ancho'!V69</f>
        <v>0</v>
      </c>
      <c r="I69" s="30">
        <f>'MOC-ancho'!W69</f>
        <v>0</v>
      </c>
      <c r="J69" s="30">
        <f>'MOC-ancho'!X69</f>
        <v>0</v>
      </c>
      <c r="K69" s="30">
        <f>'MOC-ancho'!Y69</f>
        <v>0</v>
      </c>
      <c r="L69" s="30">
        <f t="shared" si="14"/>
        <v>0</v>
      </c>
      <c r="N69" s="60"/>
      <c r="O69" s="60"/>
      <c r="P69" s="60"/>
      <c r="Q69" s="60"/>
      <c r="R69" s="60"/>
    </row>
    <row r="70" spans="1:18" x14ac:dyDescent="0.35">
      <c r="A70" s="10" t="s">
        <v>24</v>
      </c>
      <c r="B70" s="6"/>
      <c r="C70" s="7"/>
      <c r="D70" s="30">
        <f>'MOC-berth'!AJ70</f>
        <v>0</v>
      </c>
      <c r="E70" s="30">
        <f>'MOC-berth'!AK70</f>
        <v>0</v>
      </c>
      <c r="F70" s="30">
        <f>'MOC-berth'!AL70</f>
        <v>0</v>
      </c>
      <c r="G70" s="30">
        <f>'MOC-berth'!AM70</f>
        <v>0</v>
      </c>
      <c r="H70" s="30">
        <f>'MOC-ancho'!V70</f>
        <v>0</v>
      </c>
      <c r="I70" s="30">
        <f>'MOC-ancho'!W70</f>
        <v>0</v>
      </c>
      <c r="J70" s="30">
        <f>'MOC-ancho'!X70</f>
        <v>0</v>
      </c>
      <c r="K70" s="30">
        <f>'MOC-ancho'!Y70</f>
        <v>0</v>
      </c>
      <c r="L70" s="30">
        <f t="shared" si="14"/>
        <v>0</v>
      </c>
      <c r="N70" s="61"/>
      <c r="O70" s="61"/>
      <c r="P70" s="61"/>
      <c r="Q70" s="61"/>
      <c r="R70" s="61"/>
    </row>
    <row r="71" spans="1:18" x14ac:dyDescent="0.35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N71" s="60"/>
      <c r="O71" s="60"/>
      <c r="P71" s="60"/>
      <c r="Q71" s="60"/>
      <c r="R71" s="60"/>
    </row>
    <row r="72" spans="1:18" x14ac:dyDescent="0.35">
      <c r="A72" s="5" t="s">
        <v>25</v>
      </c>
      <c r="B72" s="18"/>
      <c r="C72" s="19"/>
      <c r="D72" s="30">
        <f>'MOC-berth'!AJ72</f>
        <v>2439512.0591000002</v>
      </c>
      <c r="E72" s="30">
        <f>'MOC-berth'!AK72</f>
        <v>68854.733999999997</v>
      </c>
      <c r="F72" s="30">
        <f>'MOC-berth'!AL72</f>
        <v>27157.538999999997</v>
      </c>
      <c r="G72" s="30">
        <f>'MOC-berth'!AM72</f>
        <v>1195788.2213000001</v>
      </c>
      <c r="H72" s="30">
        <f>'MOC-ancho'!V72</f>
        <v>0</v>
      </c>
      <c r="I72" s="30">
        <f>'MOC-ancho'!W72</f>
        <v>0</v>
      </c>
      <c r="J72" s="30">
        <f>'MOC-ancho'!X72</f>
        <v>0</v>
      </c>
      <c r="K72" s="30">
        <f>'MOC-ancho'!Y72</f>
        <v>427.31900000000002</v>
      </c>
      <c r="L72" s="30">
        <f t="shared" ref="L72" si="15">SUM(L73:L78)</f>
        <v>3731739.8724000002</v>
      </c>
      <c r="N72" s="60"/>
      <c r="O72" s="60"/>
      <c r="P72" s="60"/>
      <c r="Q72" s="60"/>
      <c r="R72" s="60"/>
    </row>
    <row r="73" spans="1:18" x14ac:dyDescent="0.35">
      <c r="A73" s="10" t="s">
        <v>19</v>
      </c>
      <c r="B73" s="6"/>
      <c r="C73" s="7"/>
      <c r="D73" s="30">
        <f>'MOC-berth'!AJ73</f>
        <v>496836.79810000007</v>
      </c>
      <c r="E73" s="30">
        <f>'MOC-berth'!AK73</f>
        <v>68854.733999999997</v>
      </c>
      <c r="F73" s="30">
        <f>'MOC-berth'!AL73</f>
        <v>6077.26</v>
      </c>
      <c r="G73" s="30">
        <f>'MOC-berth'!AM73</f>
        <v>619589.99530000007</v>
      </c>
      <c r="H73" s="30">
        <f>'MOC-ancho'!V73</f>
        <v>0</v>
      </c>
      <c r="I73" s="30">
        <f>'MOC-ancho'!W73</f>
        <v>0</v>
      </c>
      <c r="J73" s="30">
        <f>'MOC-ancho'!X73</f>
        <v>0</v>
      </c>
      <c r="K73" s="30">
        <f>'MOC-ancho'!Y73</f>
        <v>0</v>
      </c>
      <c r="L73" s="30">
        <f>SUM(D73:K73)</f>
        <v>1191358.7874000003</v>
      </c>
      <c r="N73" s="60"/>
      <c r="O73" s="60"/>
      <c r="P73" s="60"/>
      <c r="Q73" s="60"/>
      <c r="R73" s="60"/>
    </row>
    <row r="74" spans="1:18" x14ac:dyDescent="0.35">
      <c r="A74" s="10" t="s">
        <v>20</v>
      </c>
      <c r="B74" s="6"/>
      <c r="C74" s="7"/>
      <c r="D74" s="30">
        <f>'MOC-berth'!AJ74</f>
        <v>621083.23099999991</v>
      </c>
      <c r="E74" s="30">
        <f>'MOC-berth'!AK74</f>
        <v>0</v>
      </c>
      <c r="F74" s="30">
        <f>'MOC-berth'!AL74</f>
        <v>17000.278999999999</v>
      </c>
      <c r="G74" s="30">
        <f>'MOC-berth'!AM74</f>
        <v>20373.879000000001</v>
      </c>
      <c r="H74" s="30">
        <f>'MOC-ancho'!V74</f>
        <v>0</v>
      </c>
      <c r="I74" s="30">
        <f>'MOC-ancho'!W74</f>
        <v>0</v>
      </c>
      <c r="J74" s="30">
        <f>'MOC-ancho'!X74</f>
        <v>0</v>
      </c>
      <c r="K74" s="30">
        <f>'MOC-ancho'!Y74</f>
        <v>427.31900000000002</v>
      </c>
      <c r="L74" s="30">
        <f t="shared" ref="L74:L78" si="16">SUM(D74:K74)</f>
        <v>658884.70799999987</v>
      </c>
      <c r="N74" s="61"/>
      <c r="O74" s="61"/>
      <c r="P74" s="61"/>
      <c r="Q74" s="61"/>
      <c r="R74" s="61"/>
    </row>
    <row r="75" spans="1:18" x14ac:dyDescent="0.35">
      <c r="A75" s="10" t="s">
        <v>21</v>
      </c>
      <c r="B75" s="6"/>
      <c r="C75" s="7"/>
      <c r="D75" s="30">
        <f>'MOC-berth'!AJ75</f>
        <v>0</v>
      </c>
      <c r="E75" s="30">
        <f>'MOC-berth'!AK75</f>
        <v>0</v>
      </c>
      <c r="F75" s="30">
        <f>'MOC-berth'!AL75</f>
        <v>4080</v>
      </c>
      <c r="G75" s="30">
        <f>'MOC-berth'!AM75</f>
        <v>210138.79699999999</v>
      </c>
      <c r="H75" s="30">
        <f>'MOC-ancho'!V75</f>
        <v>0</v>
      </c>
      <c r="I75" s="30">
        <f>'MOC-ancho'!W75</f>
        <v>0</v>
      </c>
      <c r="J75" s="30">
        <f>'MOC-ancho'!X75</f>
        <v>0</v>
      </c>
      <c r="K75" s="30">
        <f>'MOC-ancho'!Y75</f>
        <v>0</v>
      </c>
      <c r="L75" s="30">
        <f t="shared" si="16"/>
        <v>214218.79699999999</v>
      </c>
      <c r="N75" s="60"/>
      <c r="O75" s="60"/>
      <c r="P75" s="60"/>
      <c r="Q75" s="60"/>
      <c r="R75" s="60"/>
    </row>
    <row r="76" spans="1:18" x14ac:dyDescent="0.35">
      <c r="A76" s="10" t="s">
        <v>26</v>
      </c>
      <c r="B76" s="6"/>
      <c r="C76" s="7"/>
      <c r="D76" s="30">
        <f>'MOC-berth'!AJ76</f>
        <v>1321592.03</v>
      </c>
      <c r="E76" s="30">
        <f>'MOC-berth'!AK76</f>
        <v>0</v>
      </c>
      <c r="F76" s="30">
        <f>'MOC-berth'!AL76</f>
        <v>0</v>
      </c>
      <c r="G76" s="30">
        <f>'MOC-berth'!AM76</f>
        <v>345685.5500000001</v>
      </c>
      <c r="H76" s="30">
        <f>'MOC-ancho'!V76</f>
        <v>0</v>
      </c>
      <c r="I76" s="30">
        <f>'MOC-ancho'!W76</f>
        <v>0</v>
      </c>
      <c r="J76" s="30">
        <f>'MOC-ancho'!X76</f>
        <v>0</v>
      </c>
      <c r="K76" s="30">
        <f>'MOC-ancho'!Y76</f>
        <v>0</v>
      </c>
      <c r="L76" s="30">
        <f t="shared" si="16"/>
        <v>1667277.58</v>
      </c>
      <c r="N76" s="60"/>
      <c r="O76" s="60"/>
      <c r="P76" s="60"/>
      <c r="Q76" s="60"/>
      <c r="R76" s="60"/>
    </row>
    <row r="77" spans="1:18" x14ac:dyDescent="0.35">
      <c r="A77" s="10" t="s">
        <v>23</v>
      </c>
      <c r="B77" s="6"/>
      <c r="C77" s="7"/>
      <c r="D77" s="30">
        <f>'MOC-berth'!AJ77</f>
        <v>0</v>
      </c>
      <c r="E77" s="30">
        <f>'MOC-berth'!AK77</f>
        <v>0</v>
      </c>
      <c r="F77" s="30">
        <f>'MOC-berth'!AL77</f>
        <v>0</v>
      </c>
      <c r="G77" s="30">
        <f>'MOC-berth'!AM77</f>
        <v>0</v>
      </c>
      <c r="H77" s="30">
        <f>'MOC-ancho'!V77</f>
        <v>0</v>
      </c>
      <c r="I77" s="30">
        <f>'MOC-ancho'!W77</f>
        <v>0</v>
      </c>
      <c r="J77" s="30">
        <f>'MOC-ancho'!X77</f>
        <v>0</v>
      </c>
      <c r="K77" s="30">
        <f>'MOC-ancho'!Y77</f>
        <v>0</v>
      </c>
      <c r="L77" s="30">
        <f t="shared" si="16"/>
        <v>0</v>
      </c>
    </row>
    <row r="78" spans="1:18" x14ac:dyDescent="0.35">
      <c r="A78" s="10" t="s">
        <v>27</v>
      </c>
      <c r="B78" s="6"/>
      <c r="C78" s="7"/>
      <c r="D78" s="30">
        <f>'MOC-berth'!AJ78</f>
        <v>0</v>
      </c>
      <c r="E78" s="30">
        <f>'MOC-berth'!AK78</f>
        <v>0</v>
      </c>
      <c r="F78" s="30">
        <f>'MOC-berth'!AL78</f>
        <v>0</v>
      </c>
      <c r="G78" s="30">
        <f>'MOC-berth'!AM78</f>
        <v>0</v>
      </c>
      <c r="H78" s="30">
        <f>'MOC-ancho'!V78</f>
        <v>0</v>
      </c>
      <c r="I78" s="30">
        <f>'MOC-ancho'!W78</f>
        <v>0</v>
      </c>
      <c r="J78" s="30">
        <f>'MOC-ancho'!X78</f>
        <v>0</v>
      </c>
      <c r="K78" s="30">
        <f>'MOC-ancho'!Y78</f>
        <v>0</v>
      </c>
      <c r="L78" s="30">
        <f t="shared" si="16"/>
        <v>0</v>
      </c>
    </row>
    <row r="79" spans="1:18" x14ac:dyDescent="0.35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</row>
    <row r="80" spans="1:18" x14ac:dyDescent="0.35">
      <c r="A80" s="20" t="s">
        <v>28</v>
      </c>
      <c r="B80" s="21"/>
      <c r="C80" s="22"/>
      <c r="D80" s="30">
        <f>'MOC-berth'!AJ80</f>
        <v>1502187.7367999998</v>
      </c>
      <c r="E80" s="30">
        <f>'MOC-berth'!AK80</f>
        <v>0</v>
      </c>
      <c r="F80" s="30">
        <f>'MOC-berth'!AL80</f>
        <v>0</v>
      </c>
      <c r="G80" s="30">
        <f>'MOC-berth'!AM80</f>
        <v>1350173.919</v>
      </c>
      <c r="H80" s="30">
        <f>'MOC-ancho'!V80</f>
        <v>0</v>
      </c>
      <c r="I80" s="30">
        <f>'MOC-ancho'!W80</f>
        <v>0</v>
      </c>
      <c r="J80" s="30">
        <f>'MOC-ancho'!X80</f>
        <v>2549.5740000000001</v>
      </c>
      <c r="K80" s="30">
        <f>'MOC-ancho'!Y80</f>
        <v>0</v>
      </c>
      <c r="L80" s="30">
        <f t="shared" ref="L80" si="17">+L82+L90</f>
        <v>2854911.2297999999</v>
      </c>
    </row>
    <row r="81" spans="1:12" x14ac:dyDescent="0.35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</row>
    <row r="82" spans="1:12" x14ac:dyDescent="0.35">
      <c r="A82" s="20" t="s">
        <v>29</v>
      </c>
      <c r="B82" s="21"/>
      <c r="C82" s="22"/>
      <c r="D82" s="30">
        <f>'MOC-berth'!AJ82</f>
        <v>1502187.7367999998</v>
      </c>
      <c r="E82" s="30">
        <f>'MOC-berth'!AK82</f>
        <v>0</v>
      </c>
      <c r="F82" s="30">
        <f>'MOC-berth'!AL82</f>
        <v>0</v>
      </c>
      <c r="G82" s="30">
        <f>'MOC-berth'!AM82</f>
        <v>1180336.919</v>
      </c>
      <c r="H82" s="30">
        <f>'MOC-ancho'!V82</f>
        <v>0</v>
      </c>
      <c r="I82" s="30">
        <f>'MOC-ancho'!W82</f>
        <v>0</v>
      </c>
      <c r="J82" s="30">
        <f>'MOC-ancho'!X82</f>
        <v>2549.5740000000001</v>
      </c>
      <c r="K82" s="30">
        <f>'MOC-ancho'!Y82</f>
        <v>0</v>
      </c>
      <c r="L82" s="30">
        <f t="shared" ref="L82" si="18">SUM(L83:L88)</f>
        <v>2685074.2297999999</v>
      </c>
    </row>
    <row r="83" spans="1:12" x14ac:dyDescent="0.35">
      <c r="A83" s="10" t="s">
        <v>19</v>
      </c>
      <c r="B83" s="6"/>
      <c r="C83" s="7"/>
      <c r="D83" s="30">
        <f>'MOC-berth'!AJ83</f>
        <v>676556.06779999996</v>
      </c>
      <c r="E83" s="30">
        <f>'MOC-berth'!AK83</f>
        <v>0</v>
      </c>
      <c r="F83" s="30">
        <f>'MOC-berth'!AL83</f>
        <v>0</v>
      </c>
      <c r="G83" s="30">
        <f>'MOC-berth'!AM83</f>
        <v>23707.200000000001</v>
      </c>
      <c r="H83" s="30">
        <f>'MOC-ancho'!V83</f>
        <v>0</v>
      </c>
      <c r="I83" s="30">
        <f>'MOC-ancho'!W83</f>
        <v>0</v>
      </c>
      <c r="J83" s="30">
        <f>'MOC-ancho'!X83</f>
        <v>0</v>
      </c>
      <c r="K83" s="30">
        <f>'MOC-ancho'!Y83</f>
        <v>0</v>
      </c>
      <c r="L83" s="30">
        <f>SUM(D83:K83)</f>
        <v>700263.26779999991</v>
      </c>
    </row>
    <row r="84" spans="1:12" x14ac:dyDescent="0.35">
      <c r="A84" s="10" t="s">
        <v>20</v>
      </c>
      <c r="B84" s="6"/>
      <c r="C84" s="7"/>
      <c r="D84" s="30">
        <f>'MOC-berth'!AJ84</f>
        <v>600564.11100000003</v>
      </c>
      <c r="E84" s="30">
        <f>'MOC-berth'!AK84</f>
        <v>0</v>
      </c>
      <c r="F84" s="30">
        <f>'MOC-berth'!AL84</f>
        <v>0</v>
      </c>
      <c r="G84" s="30">
        <f>'MOC-berth'!AM84</f>
        <v>188519.95499999999</v>
      </c>
      <c r="H84" s="30">
        <f>'MOC-ancho'!V84</f>
        <v>0</v>
      </c>
      <c r="I84" s="30">
        <f>'MOC-ancho'!W84</f>
        <v>0</v>
      </c>
      <c r="J84" s="30">
        <f>'MOC-ancho'!X84</f>
        <v>2549.5740000000001</v>
      </c>
      <c r="K84" s="30">
        <f>'MOC-ancho'!Y84</f>
        <v>0</v>
      </c>
      <c r="L84" s="30">
        <f t="shared" ref="L84:L88" si="19">SUM(D84:K84)</f>
        <v>791633.64</v>
      </c>
    </row>
    <row r="85" spans="1:12" x14ac:dyDescent="0.35">
      <c r="A85" s="23" t="s">
        <v>21</v>
      </c>
      <c r="B85" s="24"/>
      <c r="C85" s="25"/>
      <c r="D85" s="30">
        <f>'MOC-berth'!AJ85</f>
        <v>225067.55799999999</v>
      </c>
      <c r="E85" s="30">
        <f>'MOC-berth'!AK85</f>
        <v>0</v>
      </c>
      <c r="F85" s="30">
        <f>'MOC-berth'!AL85</f>
        <v>0</v>
      </c>
      <c r="G85" s="30">
        <f>'MOC-berth'!AM85</f>
        <v>968109.76399999997</v>
      </c>
      <c r="H85" s="30">
        <f>'MOC-ancho'!V85</f>
        <v>0</v>
      </c>
      <c r="I85" s="30">
        <f>'MOC-ancho'!W85</f>
        <v>0</v>
      </c>
      <c r="J85" s="30">
        <f>'MOC-ancho'!X85</f>
        <v>0</v>
      </c>
      <c r="K85" s="30">
        <f>'MOC-ancho'!Y85</f>
        <v>0</v>
      </c>
      <c r="L85" s="30">
        <f t="shared" si="19"/>
        <v>1193177.3219999999</v>
      </c>
    </row>
    <row r="86" spans="1:12" x14ac:dyDescent="0.35">
      <c r="A86" s="10" t="s">
        <v>26</v>
      </c>
      <c r="B86" s="6"/>
      <c r="C86" s="7"/>
      <c r="D86" s="30">
        <f>'MOC-berth'!AJ86</f>
        <v>0</v>
      </c>
      <c r="E86" s="30">
        <f>'MOC-berth'!AK86</f>
        <v>0</v>
      </c>
      <c r="F86" s="30">
        <f>'MOC-berth'!AL86</f>
        <v>0</v>
      </c>
      <c r="G86" s="30">
        <f>'MOC-berth'!AM86</f>
        <v>0</v>
      </c>
      <c r="H86" s="30">
        <f>'MOC-ancho'!V86</f>
        <v>0</v>
      </c>
      <c r="I86" s="30">
        <f>'MOC-ancho'!W86</f>
        <v>0</v>
      </c>
      <c r="J86" s="30">
        <f>'MOC-ancho'!X86</f>
        <v>0</v>
      </c>
      <c r="K86" s="30">
        <f>'MOC-ancho'!Y86</f>
        <v>0</v>
      </c>
      <c r="L86" s="30">
        <f t="shared" si="19"/>
        <v>0</v>
      </c>
    </row>
    <row r="87" spans="1:12" x14ac:dyDescent="0.35">
      <c r="A87" s="10" t="s">
        <v>23</v>
      </c>
      <c r="B87" s="6"/>
      <c r="C87" s="7"/>
      <c r="D87" s="30">
        <f>'MOC-berth'!AJ87</f>
        <v>0</v>
      </c>
      <c r="E87" s="30">
        <f>'MOC-berth'!AK87</f>
        <v>0</v>
      </c>
      <c r="F87" s="30">
        <f>'MOC-berth'!AL87</f>
        <v>0</v>
      </c>
      <c r="G87" s="30">
        <f>'MOC-berth'!AM87</f>
        <v>0</v>
      </c>
      <c r="H87" s="30">
        <f>'MOC-ancho'!V87</f>
        <v>0</v>
      </c>
      <c r="I87" s="30">
        <f>'MOC-ancho'!W87</f>
        <v>0</v>
      </c>
      <c r="J87" s="30">
        <f>'MOC-ancho'!X87</f>
        <v>0</v>
      </c>
      <c r="K87" s="30">
        <f>'MOC-ancho'!Y87</f>
        <v>0</v>
      </c>
      <c r="L87" s="30">
        <f t="shared" si="19"/>
        <v>0</v>
      </c>
    </row>
    <row r="88" spans="1:12" x14ac:dyDescent="0.35">
      <c r="A88" s="10" t="s">
        <v>24</v>
      </c>
      <c r="B88" s="6"/>
      <c r="C88" s="7"/>
      <c r="D88" s="30">
        <f>'MOC-berth'!AJ88</f>
        <v>0</v>
      </c>
      <c r="E88" s="30">
        <f>'MOC-berth'!AK88</f>
        <v>0</v>
      </c>
      <c r="F88" s="30">
        <f>'MOC-berth'!AL88</f>
        <v>0</v>
      </c>
      <c r="G88" s="30">
        <f>'MOC-berth'!AM88</f>
        <v>0</v>
      </c>
      <c r="H88" s="30">
        <f>'MOC-ancho'!V88</f>
        <v>0</v>
      </c>
      <c r="I88" s="30">
        <f>'MOC-ancho'!W88</f>
        <v>0</v>
      </c>
      <c r="J88" s="30">
        <f>'MOC-ancho'!X88</f>
        <v>0</v>
      </c>
      <c r="K88" s="30">
        <f>'MOC-ancho'!Y88</f>
        <v>0</v>
      </c>
      <c r="L88" s="30">
        <f t="shared" si="19"/>
        <v>0</v>
      </c>
    </row>
    <row r="89" spans="1:12" x14ac:dyDescent="0.35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</row>
    <row r="90" spans="1:12" x14ac:dyDescent="0.35">
      <c r="A90" s="20" t="s">
        <v>30</v>
      </c>
      <c r="B90" s="21"/>
      <c r="C90" s="22"/>
      <c r="D90" s="30">
        <f>'MOC-berth'!AJ90</f>
        <v>0</v>
      </c>
      <c r="E90" s="30">
        <f>'MOC-berth'!AK90</f>
        <v>0</v>
      </c>
      <c r="F90" s="30">
        <f>'MOC-berth'!AL90</f>
        <v>0</v>
      </c>
      <c r="G90" s="30">
        <f>'MOC-berth'!AM90</f>
        <v>169837</v>
      </c>
      <c r="H90" s="30">
        <f>'MOC-ancho'!V90</f>
        <v>0</v>
      </c>
      <c r="I90" s="30">
        <f>'MOC-ancho'!W90</f>
        <v>0</v>
      </c>
      <c r="J90" s="30">
        <f>'MOC-ancho'!X90</f>
        <v>0</v>
      </c>
      <c r="K90" s="30">
        <f>'MOC-ancho'!Y90</f>
        <v>0</v>
      </c>
      <c r="L90" s="30">
        <f t="shared" ref="L90" si="20">SUM(L91:L96)</f>
        <v>169837</v>
      </c>
    </row>
    <row r="91" spans="1:12" x14ac:dyDescent="0.35">
      <c r="A91" s="10" t="s">
        <v>19</v>
      </c>
      <c r="B91" s="6"/>
      <c r="C91" s="7"/>
      <c r="D91" s="30">
        <f>'MOC-berth'!AJ91</f>
        <v>0</v>
      </c>
      <c r="E91" s="30">
        <f>'MOC-berth'!AK91</f>
        <v>0</v>
      </c>
      <c r="F91" s="30">
        <f>'MOC-berth'!AL91</f>
        <v>0</v>
      </c>
      <c r="G91" s="30">
        <f>'MOC-berth'!AM91</f>
        <v>0</v>
      </c>
      <c r="H91" s="30">
        <f>'MOC-ancho'!V91</f>
        <v>0</v>
      </c>
      <c r="I91" s="30">
        <f>'MOC-ancho'!W91</f>
        <v>0</v>
      </c>
      <c r="J91" s="30">
        <f>'MOC-ancho'!X91</f>
        <v>0</v>
      </c>
      <c r="K91" s="30">
        <f>'MOC-ancho'!Y91</f>
        <v>0</v>
      </c>
      <c r="L91" s="30">
        <f>SUM(D91:K91)</f>
        <v>0</v>
      </c>
    </row>
    <row r="92" spans="1:12" x14ac:dyDescent="0.35">
      <c r="A92" s="10" t="s">
        <v>31</v>
      </c>
      <c r="B92" s="6"/>
      <c r="C92" s="7"/>
      <c r="D92" s="30">
        <f>'MOC-berth'!AJ92</f>
        <v>0</v>
      </c>
      <c r="E92" s="30">
        <f>'MOC-berth'!AK92</f>
        <v>0</v>
      </c>
      <c r="F92" s="30">
        <f>'MOC-berth'!AL92</f>
        <v>0</v>
      </c>
      <c r="G92" s="30">
        <f>'MOC-berth'!AM92</f>
        <v>144157</v>
      </c>
      <c r="H92" s="30">
        <f>'MOC-ancho'!V92</f>
        <v>0</v>
      </c>
      <c r="I92" s="30">
        <f>'MOC-ancho'!W92</f>
        <v>0</v>
      </c>
      <c r="J92" s="30">
        <f>'MOC-ancho'!X92</f>
        <v>0</v>
      </c>
      <c r="K92" s="30">
        <f>'MOC-ancho'!Y92</f>
        <v>0</v>
      </c>
      <c r="L92" s="30">
        <f t="shared" ref="L92:L96" si="21">SUM(D92:K92)</f>
        <v>144157</v>
      </c>
    </row>
    <row r="93" spans="1:12" x14ac:dyDescent="0.35">
      <c r="A93" s="10" t="s">
        <v>21</v>
      </c>
      <c r="B93" s="6"/>
      <c r="C93" s="7"/>
      <c r="D93" s="30">
        <f>'MOC-berth'!AJ93</f>
        <v>0</v>
      </c>
      <c r="E93" s="30">
        <f>'MOC-berth'!AK93</f>
        <v>0</v>
      </c>
      <c r="F93" s="30">
        <f>'MOC-berth'!AL93</f>
        <v>0</v>
      </c>
      <c r="G93" s="30">
        <f>'MOC-berth'!AM93</f>
        <v>25680</v>
      </c>
      <c r="H93" s="30">
        <f>'MOC-ancho'!V93</f>
        <v>0</v>
      </c>
      <c r="I93" s="30">
        <f>'MOC-ancho'!W93</f>
        <v>0</v>
      </c>
      <c r="J93" s="30">
        <f>'MOC-ancho'!X93</f>
        <v>0</v>
      </c>
      <c r="K93" s="30">
        <f>'MOC-ancho'!Y93</f>
        <v>0</v>
      </c>
      <c r="L93" s="30">
        <f t="shared" si="21"/>
        <v>25680</v>
      </c>
    </row>
    <row r="94" spans="1:12" x14ac:dyDescent="0.35">
      <c r="A94" s="10" t="s">
        <v>26</v>
      </c>
      <c r="B94" s="6"/>
      <c r="C94" s="7"/>
      <c r="D94" s="30">
        <f>'MOC-berth'!AJ94</f>
        <v>0</v>
      </c>
      <c r="E94" s="30">
        <f>'MOC-berth'!AK94</f>
        <v>0</v>
      </c>
      <c r="F94" s="30">
        <f>'MOC-berth'!AL94</f>
        <v>0</v>
      </c>
      <c r="G94" s="30">
        <f>'MOC-berth'!AM94</f>
        <v>0</v>
      </c>
      <c r="H94" s="30">
        <f>'MOC-ancho'!V94</f>
        <v>0</v>
      </c>
      <c r="I94" s="30">
        <f>'MOC-ancho'!W94</f>
        <v>0</v>
      </c>
      <c r="J94" s="30">
        <f>'MOC-ancho'!X94</f>
        <v>0</v>
      </c>
      <c r="K94" s="30">
        <f>'MOC-ancho'!Y94</f>
        <v>0</v>
      </c>
      <c r="L94" s="30">
        <f t="shared" si="21"/>
        <v>0</v>
      </c>
    </row>
    <row r="95" spans="1:12" x14ac:dyDescent="0.35">
      <c r="A95" s="10" t="s">
        <v>32</v>
      </c>
      <c r="B95" s="6"/>
      <c r="C95" s="7"/>
      <c r="D95" s="30">
        <f>'MOC-berth'!AJ95</f>
        <v>0</v>
      </c>
      <c r="E95" s="30">
        <f>'MOC-berth'!AK95</f>
        <v>0</v>
      </c>
      <c r="F95" s="30">
        <f>'MOC-berth'!AL95</f>
        <v>0</v>
      </c>
      <c r="G95" s="30">
        <f>'MOC-berth'!AM95</f>
        <v>0</v>
      </c>
      <c r="H95" s="30">
        <f>'MOC-ancho'!V95</f>
        <v>0</v>
      </c>
      <c r="I95" s="30">
        <f>'MOC-ancho'!W95</f>
        <v>0</v>
      </c>
      <c r="J95" s="30">
        <f>'MOC-ancho'!X95</f>
        <v>0</v>
      </c>
      <c r="K95" s="30">
        <f>'MOC-ancho'!Y95</f>
        <v>0</v>
      </c>
      <c r="L95" s="30">
        <f t="shared" si="21"/>
        <v>0</v>
      </c>
    </row>
    <row r="96" spans="1:12" x14ac:dyDescent="0.35">
      <c r="A96" s="10" t="s">
        <v>24</v>
      </c>
      <c r="B96" s="6"/>
      <c r="C96" s="7"/>
      <c r="D96" s="30">
        <f>'MOC-berth'!AJ96</f>
        <v>0</v>
      </c>
      <c r="E96" s="30">
        <f>'MOC-berth'!AK96</f>
        <v>0</v>
      </c>
      <c r="F96" s="30">
        <f>'MOC-berth'!AL96</f>
        <v>0</v>
      </c>
      <c r="G96" s="30">
        <f>'MOC-berth'!AM96</f>
        <v>0</v>
      </c>
      <c r="H96" s="30">
        <f>'MOC-ancho'!V96</f>
        <v>0</v>
      </c>
      <c r="I96" s="30">
        <f>'MOC-ancho'!W96</f>
        <v>0</v>
      </c>
      <c r="J96" s="30">
        <f>'MOC-ancho'!X96</f>
        <v>0</v>
      </c>
      <c r="K96" s="30">
        <f>'MOC-ancho'!Y96</f>
        <v>0</v>
      </c>
      <c r="L96" s="30">
        <f t="shared" si="21"/>
        <v>0</v>
      </c>
    </row>
    <row r="97" spans="1:12" x14ac:dyDescent="0.35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</row>
    <row r="98" spans="1:12" x14ac:dyDescent="0.35">
      <c r="A98" s="5" t="s">
        <v>33</v>
      </c>
      <c r="B98" s="18"/>
      <c r="C98" s="19"/>
      <c r="D98" s="30">
        <f>'MOC-berth'!AJ98</f>
        <v>262669</v>
      </c>
      <c r="E98" s="30">
        <f>'MOC-berth'!AK98</f>
        <v>307430</v>
      </c>
      <c r="F98" s="30">
        <f>'MOC-berth'!AL98</f>
        <v>37425</v>
      </c>
      <c r="G98" s="30">
        <f>'MOC-berth'!AM98</f>
        <v>0</v>
      </c>
      <c r="H98" s="30">
        <f>'MOC-ancho'!V98</f>
        <v>0</v>
      </c>
      <c r="I98" s="30">
        <f>'MOC-ancho'!W98</f>
        <v>0</v>
      </c>
      <c r="J98" s="30">
        <f>'MOC-ancho'!X98</f>
        <v>0</v>
      </c>
      <c r="K98" s="30">
        <f>'MOC-ancho'!Y98</f>
        <v>0</v>
      </c>
      <c r="L98" s="30">
        <f>+L99+L104</f>
        <v>607524</v>
      </c>
    </row>
    <row r="99" spans="1:12" x14ac:dyDescent="0.35">
      <c r="A99" s="5" t="s">
        <v>34</v>
      </c>
      <c r="B99" s="18" t="s">
        <v>53</v>
      </c>
      <c r="C99" s="19"/>
      <c r="D99" s="30">
        <f>'MOC-berth'!AJ99</f>
        <v>140445</v>
      </c>
      <c r="E99" s="30">
        <f>'MOC-berth'!AK99</f>
        <v>152739</v>
      </c>
      <c r="F99" s="30">
        <f>'MOC-berth'!AL99</f>
        <v>21014</v>
      </c>
      <c r="G99" s="30">
        <f>'MOC-berth'!AM99</f>
        <v>0</v>
      </c>
      <c r="H99" s="30">
        <f>'MOC-ancho'!V99</f>
        <v>0</v>
      </c>
      <c r="I99" s="30">
        <f>'MOC-ancho'!W99</f>
        <v>0</v>
      </c>
      <c r="J99" s="30">
        <f>'MOC-ancho'!X99</f>
        <v>0</v>
      </c>
      <c r="K99" s="30">
        <f>'MOC-ancho'!Y99</f>
        <v>0</v>
      </c>
      <c r="L99" s="30">
        <f t="shared" ref="L99" si="22">SUM(L100:L102)</f>
        <v>314198</v>
      </c>
    </row>
    <row r="100" spans="1:12" x14ac:dyDescent="0.35">
      <c r="A100" s="10" t="s">
        <v>55</v>
      </c>
      <c r="B100" s="6"/>
      <c r="C100" s="7"/>
      <c r="D100" s="30">
        <f>'MOC-berth'!AJ100</f>
        <v>140445</v>
      </c>
      <c r="E100" s="30">
        <f>'MOC-berth'!AK100</f>
        <v>152739</v>
      </c>
      <c r="F100" s="30">
        <f>'MOC-berth'!AL100</f>
        <v>21014</v>
      </c>
      <c r="G100" s="30">
        <f>'MOC-berth'!AM100</f>
        <v>0</v>
      </c>
      <c r="H100" s="30">
        <f>'MOC-ancho'!V100</f>
        <v>0</v>
      </c>
      <c r="I100" s="30">
        <f>'MOC-ancho'!W100</f>
        <v>0</v>
      </c>
      <c r="J100" s="30">
        <f>'MOC-ancho'!X100</f>
        <v>0</v>
      </c>
      <c r="K100" s="30">
        <f>'MOC-ancho'!Y100</f>
        <v>0</v>
      </c>
      <c r="L100" s="30">
        <f t="shared" ref="L100:L102" si="23">SUM(D100:K100)</f>
        <v>314198</v>
      </c>
    </row>
    <row r="101" spans="1:12" x14ac:dyDescent="0.35">
      <c r="A101" s="23" t="s">
        <v>56</v>
      </c>
      <c r="B101" s="24"/>
      <c r="C101" s="25"/>
      <c r="D101" s="30">
        <f>'MOC-berth'!AJ101</f>
        <v>0</v>
      </c>
      <c r="E101" s="30">
        <f>'MOC-berth'!AK101</f>
        <v>0</v>
      </c>
      <c r="F101" s="30">
        <f>'MOC-berth'!AL101</f>
        <v>0</v>
      </c>
      <c r="G101" s="30">
        <f>'MOC-berth'!AM101</f>
        <v>0</v>
      </c>
      <c r="H101" s="30">
        <f>'MOC-ancho'!V101</f>
        <v>0</v>
      </c>
      <c r="I101" s="30">
        <f>'MOC-ancho'!W101</f>
        <v>0</v>
      </c>
      <c r="J101" s="30">
        <f>'MOC-ancho'!X101</f>
        <v>0</v>
      </c>
      <c r="K101" s="30">
        <f>'MOC-ancho'!Y101</f>
        <v>0</v>
      </c>
      <c r="L101" s="30">
        <f t="shared" si="23"/>
        <v>0</v>
      </c>
    </row>
    <row r="102" spans="1:12" x14ac:dyDescent="0.35">
      <c r="A102" s="23" t="s">
        <v>35</v>
      </c>
      <c r="B102" s="24"/>
      <c r="C102" s="25"/>
      <c r="D102" s="30">
        <f>'MOC-berth'!AJ102</f>
        <v>0</v>
      </c>
      <c r="E102" s="30">
        <f>'MOC-berth'!AK102</f>
        <v>0</v>
      </c>
      <c r="F102" s="30">
        <f>'MOC-berth'!AL102</f>
        <v>0</v>
      </c>
      <c r="G102" s="30">
        <f>'MOC-berth'!AM102</f>
        <v>0</v>
      </c>
      <c r="H102" s="30">
        <f>'MOC-ancho'!V102</f>
        <v>0</v>
      </c>
      <c r="I102" s="30">
        <f>'MOC-ancho'!W102</f>
        <v>0</v>
      </c>
      <c r="J102" s="30">
        <f>'MOC-ancho'!X102</f>
        <v>0</v>
      </c>
      <c r="K102" s="30">
        <f>'MOC-ancho'!Y102</f>
        <v>0</v>
      </c>
      <c r="L102" s="30">
        <f t="shared" si="23"/>
        <v>0</v>
      </c>
    </row>
    <row r="103" spans="1:12" x14ac:dyDescent="0.3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</row>
    <row r="104" spans="1:12" x14ac:dyDescent="0.35">
      <c r="A104" s="20" t="s">
        <v>36</v>
      </c>
      <c r="B104" s="21" t="s">
        <v>54</v>
      </c>
      <c r="C104" s="22"/>
      <c r="D104" s="30">
        <f>'MOC-berth'!AJ104</f>
        <v>122224</v>
      </c>
      <c r="E104" s="30">
        <f>'MOC-berth'!AK104</f>
        <v>154691</v>
      </c>
      <c r="F104" s="30">
        <f>'MOC-berth'!AL104</f>
        <v>16411</v>
      </c>
      <c r="G104" s="30">
        <f>'MOC-berth'!AM104</f>
        <v>0</v>
      </c>
      <c r="H104" s="30">
        <f>'MOC-ancho'!V104</f>
        <v>0</v>
      </c>
      <c r="I104" s="30">
        <f>'MOC-ancho'!W104</f>
        <v>0</v>
      </c>
      <c r="J104" s="30">
        <f>'MOC-ancho'!X104</f>
        <v>0</v>
      </c>
      <c r="K104" s="30">
        <f>'MOC-ancho'!Y104</f>
        <v>0</v>
      </c>
      <c r="L104" s="30">
        <f t="shared" ref="L104" si="24">SUM(L105:L107)</f>
        <v>293326</v>
      </c>
    </row>
    <row r="105" spans="1:12" x14ac:dyDescent="0.35">
      <c r="A105" s="10" t="s">
        <v>55</v>
      </c>
      <c r="B105" s="6"/>
      <c r="C105" s="7"/>
      <c r="D105" s="30">
        <f>'MOC-berth'!AJ105</f>
        <v>122224</v>
      </c>
      <c r="E105" s="30">
        <f>'MOC-berth'!AK105</f>
        <v>154691</v>
      </c>
      <c r="F105" s="30">
        <f>'MOC-berth'!AL105</f>
        <v>16411</v>
      </c>
      <c r="G105" s="30">
        <f>'MOC-berth'!AM105</f>
        <v>0</v>
      </c>
      <c r="H105" s="30">
        <f>'MOC-ancho'!V105</f>
        <v>0</v>
      </c>
      <c r="I105" s="30">
        <f>'MOC-ancho'!W105</f>
        <v>0</v>
      </c>
      <c r="J105" s="30">
        <f>'MOC-ancho'!X105</f>
        <v>0</v>
      </c>
      <c r="K105" s="30">
        <f>'MOC-ancho'!Y105</f>
        <v>0</v>
      </c>
      <c r="L105" s="30">
        <f t="shared" ref="L105:L107" si="25">SUM(D105:K105)</f>
        <v>293326</v>
      </c>
    </row>
    <row r="106" spans="1:12" x14ac:dyDescent="0.35">
      <c r="A106" s="23" t="s">
        <v>56</v>
      </c>
      <c r="B106" s="24"/>
      <c r="C106" s="25"/>
      <c r="D106" s="30">
        <f>'MOC-berth'!AJ106</f>
        <v>0</v>
      </c>
      <c r="E106" s="30">
        <f>'MOC-berth'!AK106</f>
        <v>0</v>
      </c>
      <c r="F106" s="30">
        <f>'MOC-berth'!AL106</f>
        <v>0</v>
      </c>
      <c r="G106" s="30">
        <f>'MOC-berth'!AM106</f>
        <v>0</v>
      </c>
      <c r="H106" s="30">
        <f>'MOC-ancho'!V106</f>
        <v>0</v>
      </c>
      <c r="I106" s="30">
        <f>'MOC-ancho'!W106</f>
        <v>0</v>
      </c>
      <c r="J106" s="30">
        <f>'MOC-ancho'!X106</f>
        <v>0</v>
      </c>
      <c r="K106" s="30">
        <f>'MOC-ancho'!Y106</f>
        <v>0</v>
      </c>
      <c r="L106" s="30">
        <f t="shared" si="25"/>
        <v>0</v>
      </c>
    </row>
    <row r="107" spans="1:12" x14ac:dyDescent="0.35">
      <c r="A107" s="10" t="s">
        <v>35</v>
      </c>
      <c r="B107" s="6"/>
      <c r="C107" s="7"/>
      <c r="D107" s="30">
        <f>'MOC-berth'!AJ107</f>
        <v>0</v>
      </c>
      <c r="E107" s="30">
        <f>'MOC-berth'!AK107</f>
        <v>0</v>
      </c>
      <c r="F107" s="30">
        <f>'MOC-berth'!AL107</f>
        <v>0</v>
      </c>
      <c r="G107" s="30">
        <f>'MOC-berth'!AM107</f>
        <v>0</v>
      </c>
      <c r="H107" s="30">
        <f>'MOC-ancho'!V107</f>
        <v>0</v>
      </c>
      <c r="I107" s="30">
        <f>'MOC-ancho'!W107</f>
        <v>0</v>
      </c>
      <c r="J107" s="30">
        <f>'MOC-ancho'!X107</f>
        <v>0</v>
      </c>
      <c r="K107" s="30">
        <f>'MOC-ancho'!Y107</f>
        <v>0</v>
      </c>
      <c r="L107" s="30">
        <f t="shared" si="25"/>
        <v>0</v>
      </c>
    </row>
    <row r="108" spans="1:12" x14ac:dyDescent="0.35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</row>
  </sheetData>
  <mergeCells count="4">
    <mergeCell ref="A6:C7"/>
    <mergeCell ref="D6:G6"/>
    <mergeCell ref="H6:K6"/>
    <mergeCell ref="L6:L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8"/>
  <sheetViews>
    <sheetView zoomScale="80" zoomScaleNormal="80"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C25" sqref="C25"/>
    </sheetView>
  </sheetViews>
  <sheetFormatPr defaultColWidth="9.1796875" defaultRowHeight="15.5" x14ac:dyDescent="0.35"/>
  <cols>
    <col min="1" max="1" width="2.26953125" style="2" customWidth="1"/>
    <col min="2" max="2" width="4.54296875" style="2" bestFit="1" customWidth="1"/>
    <col min="3" max="3" width="45.453125" style="2" customWidth="1"/>
    <col min="4" max="4" width="17.26953125" style="28" bestFit="1" customWidth="1"/>
    <col min="5" max="5" width="24.54296875" style="28" bestFit="1" customWidth="1"/>
    <col min="6" max="6" width="15.453125" style="28" bestFit="1" customWidth="1"/>
    <col min="7" max="7" width="18.81640625" style="28" bestFit="1" customWidth="1"/>
    <col min="8" max="8" width="15.08984375" style="28" bestFit="1" customWidth="1"/>
    <col min="9" max="9" width="13.81640625" style="28" bestFit="1" customWidth="1"/>
    <col min="10" max="10" width="17.453125" style="28" bestFit="1" customWidth="1"/>
    <col min="11" max="11" width="13.1796875" style="28" bestFit="1" customWidth="1"/>
    <col min="12" max="12" width="17.7265625" style="28" bestFit="1" customWidth="1"/>
    <col min="13" max="14" width="13.1796875" style="28" bestFit="1" customWidth="1"/>
    <col min="15" max="15" width="19.36328125" style="28" bestFit="1" customWidth="1"/>
    <col min="16" max="18" width="13.1796875" style="28" bestFit="1" customWidth="1"/>
    <col min="19" max="19" width="15.453125" style="28" bestFit="1" customWidth="1"/>
    <col min="20" max="27" width="12.7265625" style="28" bestFit="1" customWidth="1"/>
    <col min="28" max="28" width="13.6328125" style="28" bestFit="1" customWidth="1"/>
    <col min="29" max="32" width="12.7265625" style="28" bestFit="1" customWidth="1"/>
    <col min="33" max="33" width="17.26953125" style="28" bestFit="1" customWidth="1"/>
    <col min="34" max="35" width="9.1796875" style="28"/>
    <col min="36" max="36" width="12.1796875" style="28" bestFit="1" customWidth="1"/>
    <col min="37" max="37" width="10.90625" style="28" bestFit="1" customWidth="1"/>
    <col min="38" max="38" width="9.08984375" style="28" bestFit="1" customWidth="1"/>
    <col min="39" max="39" width="10.90625" style="28" bestFit="1" customWidth="1"/>
    <col min="40" max="40" width="1.7265625" style="28" customWidth="1"/>
    <col min="41" max="41" width="16.7265625" style="32" bestFit="1" customWidth="1"/>
    <col min="42" max="16384" width="9.1796875" style="2"/>
  </cols>
  <sheetData>
    <row r="1" spans="1:41" x14ac:dyDescent="0.35">
      <c r="A1" s="1" t="s">
        <v>37</v>
      </c>
    </row>
    <row r="2" spans="1:41" x14ac:dyDescent="0.35">
      <c r="A2" s="1" t="str">
        <f>'MOC-SUMMARY'!$A$2</f>
        <v>PMO : Misamis Oriental/Cagayan de Oro</v>
      </c>
    </row>
    <row r="3" spans="1:41" x14ac:dyDescent="0.35">
      <c r="A3" s="3" t="s">
        <v>0</v>
      </c>
    </row>
    <row r="4" spans="1:41" x14ac:dyDescent="0.35">
      <c r="A4" s="4" t="str">
        <f>'MOC-SUMMARY'!$A$4</f>
        <v>2020</v>
      </c>
    </row>
    <row r="6" spans="1:41" s="39" customFormat="1" x14ac:dyDescent="0.35">
      <c r="A6" s="70" t="s">
        <v>1</v>
      </c>
      <c r="B6" s="70"/>
      <c r="C6" s="70"/>
      <c r="D6" s="33" t="s">
        <v>47</v>
      </c>
      <c r="E6" s="33" t="s">
        <v>47</v>
      </c>
      <c r="F6" s="50" t="s">
        <v>47</v>
      </c>
      <c r="G6" s="34" t="s">
        <v>48</v>
      </c>
      <c r="H6" s="34" t="s">
        <v>48</v>
      </c>
      <c r="I6" s="34" t="s">
        <v>48</v>
      </c>
      <c r="J6" s="52" t="s">
        <v>48</v>
      </c>
      <c r="K6" s="35" t="s">
        <v>49</v>
      </c>
      <c r="L6" s="35" t="s">
        <v>49</v>
      </c>
      <c r="M6" s="35" t="s">
        <v>49</v>
      </c>
      <c r="N6" s="35" t="s">
        <v>49</v>
      </c>
      <c r="O6" s="35" t="s">
        <v>49</v>
      </c>
      <c r="P6" s="35" t="s">
        <v>49</v>
      </c>
      <c r="Q6" s="35" t="s">
        <v>49</v>
      </c>
      <c r="R6" s="54" t="s">
        <v>49</v>
      </c>
      <c r="S6" s="36" t="s">
        <v>50</v>
      </c>
      <c r="T6" s="36" t="s">
        <v>50</v>
      </c>
      <c r="U6" s="36" t="s">
        <v>50</v>
      </c>
      <c r="V6" s="36" t="s">
        <v>50</v>
      </c>
      <c r="W6" s="36" t="s">
        <v>50</v>
      </c>
      <c r="X6" s="36" t="s">
        <v>50</v>
      </c>
      <c r="Y6" s="36" t="s">
        <v>50</v>
      </c>
      <c r="Z6" s="36" t="s">
        <v>50</v>
      </c>
      <c r="AA6" s="36" t="s">
        <v>50</v>
      </c>
      <c r="AB6" s="36" t="s">
        <v>50</v>
      </c>
      <c r="AC6" s="36" t="s">
        <v>50</v>
      </c>
      <c r="AD6" s="36" t="s">
        <v>50</v>
      </c>
      <c r="AE6" s="36" t="s">
        <v>50</v>
      </c>
      <c r="AF6" s="56" t="s">
        <v>50</v>
      </c>
      <c r="AG6" s="68" t="s">
        <v>51</v>
      </c>
      <c r="AH6" s="37"/>
      <c r="AI6" s="37"/>
      <c r="AJ6" s="37"/>
      <c r="AK6" s="37"/>
      <c r="AL6" s="37"/>
      <c r="AM6" s="37"/>
      <c r="AN6" s="37"/>
      <c r="AO6" s="38"/>
    </row>
    <row r="7" spans="1:41" s="39" customFormat="1" x14ac:dyDescent="0.35">
      <c r="A7" s="71"/>
      <c r="B7" s="71"/>
      <c r="C7" s="71"/>
      <c r="D7" s="40" t="s">
        <v>62</v>
      </c>
      <c r="E7" s="40" t="s">
        <v>63</v>
      </c>
      <c r="F7" s="51" t="s">
        <v>43</v>
      </c>
      <c r="G7" s="41" t="s">
        <v>64</v>
      </c>
      <c r="H7" s="41" t="s">
        <v>65</v>
      </c>
      <c r="I7" s="41" t="s">
        <v>66</v>
      </c>
      <c r="J7" s="53" t="s">
        <v>43</v>
      </c>
      <c r="K7" s="42" t="s">
        <v>67</v>
      </c>
      <c r="L7" s="42" t="s">
        <v>68</v>
      </c>
      <c r="M7" s="42" t="s">
        <v>69</v>
      </c>
      <c r="N7" s="42" t="s">
        <v>71</v>
      </c>
      <c r="O7" s="42" t="s">
        <v>70</v>
      </c>
      <c r="P7" s="42" t="s">
        <v>72</v>
      </c>
      <c r="Q7" s="42" t="s">
        <v>73</v>
      </c>
      <c r="R7" s="55" t="s">
        <v>43</v>
      </c>
      <c r="S7" s="43" t="s">
        <v>75</v>
      </c>
      <c r="T7" s="43" t="s">
        <v>76</v>
      </c>
      <c r="U7" s="43" t="s">
        <v>77</v>
      </c>
      <c r="V7" s="43" t="s">
        <v>78</v>
      </c>
      <c r="W7" s="43" t="s">
        <v>79</v>
      </c>
      <c r="X7" s="43" t="s">
        <v>80</v>
      </c>
      <c r="Y7" s="43" t="s">
        <v>81</v>
      </c>
      <c r="Z7" s="43" t="s">
        <v>82</v>
      </c>
      <c r="AA7" s="43" t="s">
        <v>83</v>
      </c>
      <c r="AB7" s="43" t="s">
        <v>84</v>
      </c>
      <c r="AC7" s="43" t="s">
        <v>85</v>
      </c>
      <c r="AD7" s="43" t="s">
        <v>86</v>
      </c>
      <c r="AE7" s="43" t="s">
        <v>87</v>
      </c>
      <c r="AF7" s="57" t="s">
        <v>43</v>
      </c>
      <c r="AG7" s="69"/>
      <c r="AH7" s="37"/>
      <c r="AI7" s="37"/>
      <c r="AJ7" s="44" t="s">
        <v>47</v>
      </c>
      <c r="AK7" s="44" t="s">
        <v>48</v>
      </c>
      <c r="AL7" s="44" t="s">
        <v>49</v>
      </c>
      <c r="AM7" s="44" t="s">
        <v>50</v>
      </c>
      <c r="AN7" s="45"/>
      <c r="AO7" s="44" t="s">
        <v>51</v>
      </c>
    </row>
    <row r="8" spans="1:41" x14ac:dyDescent="0.35">
      <c r="A8" s="5" t="s">
        <v>2</v>
      </c>
      <c r="B8" s="6"/>
      <c r="C8" s="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29"/>
    </row>
    <row r="9" spans="1:41" x14ac:dyDescent="0.35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41" x14ac:dyDescent="0.35">
      <c r="A10" s="10" t="s">
        <v>3</v>
      </c>
      <c r="B10" s="6"/>
      <c r="C10" s="7"/>
      <c r="D10" s="30">
        <v>1068</v>
      </c>
      <c r="E10" s="30">
        <v>1310</v>
      </c>
      <c r="F10" s="30">
        <f>F11+F12</f>
        <v>2378</v>
      </c>
      <c r="G10" s="30">
        <v>2129</v>
      </c>
      <c r="H10" s="30">
        <v>1552</v>
      </c>
      <c r="I10" s="30">
        <v>57</v>
      </c>
      <c r="J10" s="30">
        <f>J11+J12</f>
        <v>3738</v>
      </c>
      <c r="K10" s="30">
        <v>1</v>
      </c>
      <c r="L10" s="30">
        <v>79</v>
      </c>
      <c r="M10" s="30">
        <v>3</v>
      </c>
      <c r="N10" s="30">
        <v>35</v>
      </c>
      <c r="O10" s="30">
        <v>587</v>
      </c>
      <c r="P10" s="30">
        <v>8</v>
      </c>
      <c r="Q10" s="30">
        <v>42</v>
      </c>
      <c r="R10" s="30">
        <f>R11+R12</f>
        <v>755</v>
      </c>
      <c r="S10" s="30">
        <v>61</v>
      </c>
      <c r="T10" s="30">
        <v>37</v>
      </c>
      <c r="U10" s="30">
        <v>12</v>
      </c>
      <c r="V10" s="30">
        <v>190</v>
      </c>
      <c r="W10" s="30">
        <v>431</v>
      </c>
      <c r="X10" s="30">
        <v>16</v>
      </c>
      <c r="Y10" s="30">
        <v>25</v>
      </c>
      <c r="Z10" s="30">
        <v>121</v>
      </c>
      <c r="AA10" s="30">
        <v>3</v>
      </c>
      <c r="AB10" s="30">
        <v>6</v>
      </c>
      <c r="AC10" s="30">
        <v>15</v>
      </c>
      <c r="AD10" s="30">
        <v>33</v>
      </c>
      <c r="AE10" s="30">
        <v>158</v>
      </c>
      <c r="AF10" s="30">
        <f>AF11+AF12</f>
        <v>1108</v>
      </c>
      <c r="AG10" s="30">
        <f>+AG11+AG12</f>
        <v>7979</v>
      </c>
      <c r="AJ10" s="28">
        <f>F10</f>
        <v>2378</v>
      </c>
      <c r="AK10" s="28">
        <f>J10</f>
        <v>3738</v>
      </c>
      <c r="AL10" s="28">
        <f>R10</f>
        <v>755</v>
      </c>
      <c r="AM10" s="28">
        <f t="shared" ref="AM10:AM36" si="0">AF10</f>
        <v>1108</v>
      </c>
      <c r="AO10" s="32">
        <f>+AO11+AO12</f>
        <v>7979</v>
      </c>
    </row>
    <row r="11" spans="1:41" x14ac:dyDescent="0.35">
      <c r="A11" s="10" t="s">
        <v>4</v>
      </c>
      <c r="B11" s="6"/>
      <c r="C11" s="7"/>
      <c r="D11" s="30">
        <v>911</v>
      </c>
      <c r="E11" s="30">
        <v>1310</v>
      </c>
      <c r="F11" s="30">
        <f t="shared" ref="F11:F12" si="1">SUM(D11:E11)</f>
        <v>2221</v>
      </c>
      <c r="G11" s="30">
        <v>2129</v>
      </c>
      <c r="H11" s="30">
        <v>1552</v>
      </c>
      <c r="I11" s="30">
        <v>57</v>
      </c>
      <c r="J11" s="30">
        <f t="shared" ref="J11:J12" si="2">SUM(G11:I11)</f>
        <v>3738</v>
      </c>
      <c r="K11" s="30">
        <v>1</v>
      </c>
      <c r="L11" s="30">
        <v>79</v>
      </c>
      <c r="M11" s="30">
        <v>3</v>
      </c>
      <c r="N11" s="30">
        <v>35</v>
      </c>
      <c r="O11" s="30">
        <v>587</v>
      </c>
      <c r="P11" s="30">
        <v>8</v>
      </c>
      <c r="Q11" s="30">
        <v>42</v>
      </c>
      <c r="R11" s="30">
        <f t="shared" ref="R11:R12" si="3">SUM(K11:Q11)</f>
        <v>755</v>
      </c>
      <c r="S11" s="30">
        <v>61</v>
      </c>
      <c r="T11" s="30">
        <v>26</v>
      </c>
      <c r="U11" s="30">
        <v>0</v>
      </c>
      <c r="V11" s="30">
        <v>190</v>
      </c>
      <c r="W11" s="30">
        <v>416</v>
      </c>
      <c r="X11" s="30">
        <v>1</v>
      </c>
      <c r="Y11" s="30">
        <v>25</v>
      </c>
      <c r="Z11" s="30">
        <v>65</v>
      </c>
      <c r="AA11" s="30">
        <v>3</v>
      </c>
      <c r="AB11" s="30">
        <v>0</v>
      </c>
      <c r="AC11" s="30">
        <v>13</v>
      </c>
      <c r="AD11" s="30">
        <v>33</v>
      </c>
      <c r="AE11" s="30">
        <v>121</v>
      </c>
      <c r="AF11" s="30">
        <f>SUM(S11:AE11)</f>
        <v>954</v>
      </c>
      <c r="AG11" s="30">
        <f>F11+J11+R11+AF11</f>
        <v>7668</v>
      </c>
      <c r="AJ11" s="28">
        <f>F11</f>
        <v>2221</v>
      </c>
      <c r="AK11" s="28">
        <f>J11</f>
        <v>3738</v>
      </c>
      <c r="AL11" s="28">
        <f>R11</f>
        <v>755</v>
      </c>
      <c r="AM11" s="28">
        <f t="shared" si="0"/>
        <v>954</v>
      </c>
      <c r="AO11" s="32">
        <f>SUM(AJ11:AN11)</f>
        <v>7668</v>
      </c>
    </row>
    <row r="12" spans="1:41" x14ac:dyDescent="0.35">
      <c r="A12" s="10" t="s">
        <v>5</v>
      </c>
      <c r="B12" s="6"/>
      <c r="C12" s="7"/>
      <c r="D12" s="30">
        <v>157</v>
      </c>
      <c r="E12" s="30">
        <v>0</v>
      </c>
      <c r="F12" s="30">
        <f t="shared" si="1"/>
        <v>157</v>
      </c>
      <c r="G12" s="30">
        <v>0</v>
      </c>
      <c r="H12" s="30">
        <v>0</v>
      </c>
      <c r="I12" s="30">
        <v>0</v>
      </c>
      <c r="J12" s="30">
        <f t="shared" si="2"/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f t="shared" si="3"/>
        <v>0</v>
      </c>
      <c r="S12" s="30">
        <v>0</v>
      </c>
      <c r="T12" s="30">
        <v>11</v>
      </c>
      <c r="U12" s="30">
        <v>12</v>
      </c>
      <c r="V12" s="30">
        <v>0</v>
      </c>
      <c r="W12" s="30">
        <v>15</v>
      </c>
      <c r="X12" s="30">
        <v>15</v>
      </c>
      <c r="Y12" s="30">
        <v>0</v>
      </c>
      <c r="Z12" s="30">
        <v>56</v>
      </c>
      <c r="AA12" s="30">
        <v>0</v>
      </c>
      <c r="AB12" s="30">
        <v>6</v>
      </c>
      <c r="AC12" s="30">
        <v>2</v>
      </c>
      <c r="AD12" s="30">
        <v>0</v>
      </c>
      <c r="AE12" s="30">
        <v>37</v>
      </c>
      <c r="AF12" s="30">
        <f>SUM(S12:AE12)</f>
        <v>154</v>
      </c>
      <c r="AG12" s="30">
        <f>F12+J12+R12+AF12</f>
        <v>311</v>
      </c>
      <c r="AJ12" s="28">
        <f>F12</f>
        <v>157</v>
      </c>
      <c r="AK12" s="28">
        <f>J12</f>
        <v>0</v>
      </c>
      <c r="AL12" s="28">
        <f>R12</f>
        <v>0</v>
      </c>
      <c r="AM12" s="28">
        <f t="shared" si="0"/>
        <v>154</v>
      </c>
      <c r="AO12" s="32">
        <f>SUM(AJ12:AN12)</f>
        <v>311</v>
      </c>
    </row>
    <row r="13" spans="1:41" x14ac:dyDescent="0.35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41" x14ac:dyDescent="0.35">
      <c r="A14" s="10" t="s">
        <v>57</v>
      </c>
      <c r="B14" s="6"/>
      <c r="C14" s="7"/>
      <c r="D14" s="30">
        <v>5332760.4400000004</v>
      </c>
      <c r="E14" s="30">
        <v>6749158.0100000016</v>
      </c>
      <c r="F14" s="30">
        <f>F15+F16</f>
        <v>12081918.450000001</v>
      </c>
      <c r="G14" s="30">
        <v>636374.19000000053</v>
      </c>
      <c r="H14" s="30">
        <v>307845.61000000022</v>
      </c>
      <c r="I14" s="30">
        <v>25209.609999999997</v>
      </c>
      <c r="J14" s="30">
        <f>J15+J16</f>
        <v>969429.41000000073</v>
      </c>
      <c r="K14" s="30">
        <v>199.77</v>
      </c>
      <c r="L14" s="30">
        <v>20382</v>
      </c>
      <c r="M14" s="30">
        <v>2234</v>
      </c>
      <c r="N14" s="30">
        <v>12987.16</v>
      </c>
      <c r="O14" s="30">
        <v>331696.07999999984</v>
      </c>
      <c r="P14" s="30">
        <v>3835.77</v>
      </c>
      <c r="Q14" s="30">
        <v>19632.330000000002</v>
      </c>
      <c r="R14" s="30">
        <f>R15+R16</f>
        <v>390967.10999999987</v>
      </c>
      <c r="S14" s="30">
        <v>314558</v>
      </c>
      <c r="T14" s="30">
        <v>92611.18</v>
      </c>
      <c r="U14" s="30">
        <v>90576</v>
      </c>
      <c r="V14" s="30">
        <v>435608.49</v>
      </c>
      <c r="W14" s="30">
        <v>631472.27</v>
      </c>
      <c r="X14" s="30">
        <v>352396</v>
      </c>
      <c r="Y14" s="30">
        <v>19789.52</v>
      </c>
      <c r="Z14" s="30">
        <v>478744</v>
      </c>
      <c r="AA14" s="30">
        <v>6423.0599999999995</v>
      </c>
      <c r="AB14" s="30">
        <v>28138</v>
      </c>
      <c r="AC14" s="30">
        <v>16893.34</v>
      </c>
      <c r="AD14" s="30">
        <v>10859.39</v>
      </c>
      <c r="AE14" s="30">
        <v>467941.87</v>
      </c>
      <c r="AF14" s="30">
        <f>AF15+AF16</f>
        <v>2946011.12</v>
      </c>
      <c r="AG14" s="30">
        <f>+AG15+AG16</f>
        <v>16388326.090000002</v>
      </c>
      <c r="AJ14" s="28">
        <f>F14</f>
        <v>12081918.450000001</v>
      </c>
      <c r="AK14" s="28">
        <f>J14</f>
        <v>969429.41000000073</v>
      </c>
      <c r="AL14" s="28">
        <f>R14</f>
        <v>390967.10999999987</v>
      </c>
      <c r="AM14" s="28">
        <f t="shared" si="0"/>
        <v>2946011.12</v>
      </c>
      <c r="AO14" s="32">
        <f t="shared" ref="AO14" si="4">+AO15+AO16</f>
        <v>16388326.090000002</v>
      </c>
    </row>
    <row r="15" spans="1:41" x14ac:dyDescent="0.35">
      <c r="A15" s="10" t="s">
        <v>4</v>
      </c>
      <c r="B15" s="6"/>
      <c r="C15" s="7"/>
      <c r="D15" s="30">
        <v>3484523.91</v>
      </c>
      <c r="E15" s="30">
        <v>6749158.0100000016</v>
      </c>
      <c r="F15" s="30">
        <f t="shared" ref="F15:F16" si="5">SUM(D15:E15)</f>
        <v>10233681.920000002</v>
      </c>
      <c r="G15" s="30">
        <v>636374.19000000053</v>
      </c>
      <c r="H15" s="30">
        <v>307845.61000000022</v>
      </c>
      <c r="I15" s="30">
        <v>25209.609999999997</v>
      </c>
      <c r="J15" s="30">
        <f t="shared" ref="J15:J16" si="6">SUM(G15:I15)</f>
        <v>969429.41000000073</v>
      </c>
      <c r="K15" s="30">
        <v>199.77</v>
      </c>
      <c r="L15" s="30">
        <v>20382</v>
      </c>
      <c r="M15" s="30">
        <v>2234</v>
      </c>
      <c r="N15" s="30">
        <v>12987.16</v>
      </c>
      <c r="O15" s="30">
        <v>331696.07999999984</v>
      </c>
      <c r="P15" s="30">
        <v>3835.77</v>
      </c>
      <c r="Q15" s="30">
        <v>19632.330000000002</v>
      </c>
      <c r="R15" s="30">
        <f t="shared" ref="R15:R16" si="7">SUM(K15:Q15)</f>
        <v>390967.10999999987</v>
      </c>
      <c r="S15" s="30">
        <v>314558</v>
      </c>
      <c r="T15" s="30">
        <v>17042.18</v>
      </c>
      <c r="U15" s="30">
        <v>0</v>
      </c>
      <c r="V15" s="30">
        <v>435608.49</v>
      </c>
      <c r="W15" s="30">
        <v>327249.95999999996</v>
      </c>
      <c r="X15" s="30">
        <v>11193</v>
      </c>
      <c r="Y15" s="30">
        <v>19789.52</v>
      </c>
      <c r="Z15" s="30">
        <v>75706</v>
      </c>
      <c r="AA15" s="30">
        <v>6423.0599999999995</v>
      </c>
      <c r="AB15" s="30">
        <v>0</v>
      </c>
      <c r="AC15" s="30">
        <v>6589.3399999999992</v>
      </c>
      <c r="AD15" s="30">
        <v>10859.39</v>
      </c>
      <c r="AE15" s="30">
        <v>52013.869999999995</v>
      </c>
      <c r="AF15" s="30">
        <f>SUM(S15:AE15)</f>
        <v>1277032.81</v>
      </c>
      <c r="AG15" s="30">
        <f>F15+J15+R15+AF15</f>
        <v>12871111.250000002</v>
      </c>
      <c r="AJ15" s="28">
        <f>F15</f>
        <v>10233681.920000002</v>
      </c>
      <c r="AK15" s="28">
        <f>J15</f>
        <v>969429.41000000073</v>
      </c>
      <c r="AL15" s="28">
        <f>R15</f>
        <v>390967.10999999987</v>
      </c>
      <c r="AM15" s="28">
        <f t="shared" si="0"/>
        <v>1277032.81</v>
      </c>
      <c r="AO15" s="32">
        <f>SUM(AJ15:AN15)</f>
        <v>12871111.250000002</v>
      </c>
    </row>
    <row r="16" spans="1:41" x14ac:dyDescent="0.35">
      <c r="A16" s="10" t="s">
        <v>5</v>
      </c>
      <c r="B16" s="6"/>
      <c r="C16" s="7"/>
      <c r="D16" s="30">
        <v>1848236.53</v>
      </c>
      <c r="E16" s="30">
        <v>0</v>
      </c>
      <c r="F16" s="30">
        <f t="shared" si="5"/>
        <v>1848236.53</v>
      </c>
      <c r="G16" s="30">
        <v>0</v>
      </c>
      <c r="H16" s="30">
        <v>0</v>
      </c>
      <c r="I16" s="30">
        <v>0</v>
      </c>
      <c r="J16" s="30">
        <f t="shared" si="6"/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f t="shared" si="7"/>
        <v>0</v>
      </c>
      <c r="S16" s="30">
        <v>0</v>
      </c>
      <c r="T16" s="30">
        <v>75569</v>
      </c>
      <c r="U16" s="30">
        <v>90576</v>
      </c>
      <c r="V16" s="30">
        <v>0</v>
      </c>
      <c r="W16" s="30">
        <v>304222.31</v>
      </c>
      <c r="X16" s="30">
        <v>341203</v>
      </c>
      <c r="Y16" s="30">
        <v>0</v>
      </c>
      <c r="Z16" s="30">
        <v>403038</v>
      </c>
      <c r="AA16" s="30">
        <v>0</v>
      </c>
      <c r="AB16" s="30">
        <v>28138</v>
      </c>
      <c r="AC16" s="30">
        <v>10304</v>
      </c>
      <c r="AD16" s="30">
        <v>0</v>
      </c>
      <c r="AE16" s="30">
        <v>415928</v>
      </c>
      <c r="AF16" s="30">
        <f>SUM(S16:AE16)</f>
        <v>1668978.31</v>
      </c>
      <c r="AG16" s="30">
        <f>F16+J16+R16+AF16</f>
        <v>3517214.84</v>
      </c>
      <c r="AJ16" s="28">
        <f>F16</f>
        <v>1848236.53</v>
      </c>
      <c r="AK16" s="28">
        <f>J16</f>
        <v>0</v>
      </c>
      <c r="AL16" s="28">
        <f>R16</f>
        <v>0</v>
      </c>
      <c r="AM16" s="28">
        <f t="shared" si="0"/>
        <v>1668978.31</v>
      </c>
      <c r="AO16" s="32">
        <f>SUM(AJ16:AN16)</f>
        <v>3517214.84</v>
      </c>
    </row>
    <row r="17" spans="1:41" x14ac:dyDescent="0.35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1:41" x14ac:dyDescent="0.35">
      <c r="A18" s="10" t="s">
        <v>58</v>
      </c>
      <c r="B18" s="6"/>
      <c r="C18" s="7"/>
      <c r="D18" s="30">
        <v>2744164.0600000005</v>
      </c>
      <c r="E18" s="30">
        <v>3028283.5900000008</v>
      </c>
      <c r="F18" s="30">
        <f>F19+F20</f>
        <v>5772447.6500000013</v>
      </c>
      <c r="G18" s="30">
        <v>275082.07000000012</v>
      </c>
      <c r="H18" s="30">
        <v>120608.01000000004</v>
      </c>
      <c r="I18" s="30">
        <v>11380.789999999997</v>
      </c>
      <c r="J18" s="30">
        <f>J19+J20</f>
        <v>407070.87000000017</v>
      </c>
      <c r="K18" s="30">
        <v>135.84</v>
      </c>
      <c r="L18" s="30">
        <v>13272</v>
      </c>
      <c r="M18" s="30">
        <v>1041</v>
      </c>
      <c r="N18" s="30">
        <v>7037.44</v>
      </c>
      <c r="O18" s="30">
        <v>156458.70000000013</v>
      </c>
      <c r="P18" s="30">
        <v>2444.84</v>
      </c>
      <c r="Q18" s="30">
        <v>11117.67</v>
      </c>
      <c r="R18" s="30">
        <f>R19+R20</f>
        <v>191507.49000000014</v>
      </c>
      <c r="S18" s="30">
        <v>100508</v>
      </c>
      <c r="T18" s="30">
        <v>48179.69</v>
      </c>
      <c r="U18" s="30">
        <v>33592</v>
      </c>
      <c r="V18" s="30">
        <v>262166.17</v>
      </c>
      <c r="W18" s="30">
        <v>357737.51</v>
      </c>
      <c r="X18" s="30">
        <v>184055</v>
      </c>
      <c r="Y18" s="30">
        <v>9812.07</v>
      </c>
      <c r="Z18" s="30">
        <v>224382.77</v>
      </c>
      <c r="AA18" s="30">
        <v>2292.4299999999998</v>
      </c>
      <c r="AB18" s="30">
        <v>9446</v>
      </c>
      <c r="AC18" s="30">
        <v>7494.17</v>
      </c>
      <c r="AD18" s="30">
        <v>6964.079999999999</v>
      </c>
      <c r="AE18" s="30">
        <v>233126.79300000001</v>
      </c>
      <c r="AF18" s="30">
        <f>AF19+AF20</f>
        <v>1479756.683</v>
      </c>
      <c r="AG18" s="30">
        <f>+AG19+AG20</f>
        <v>7850782.6930000018</v>
      </c>
      <c r="AJ18" s="28">
        <f>F18</f>
        <v>5772447.6500000013</v>
      </c>
      <c r="AK18" s="28">
        <f>J18</f>
        <v>407070.87000000017</v>
      </c>
      <c r="AL18" s="28">
        <f>R18</f>
        <v>191507.49000000014</v>
      </c>
      <c r="AM18" s="28">
        <f t="shared" si="0"/>
        <v>1479756.683</v>
      </c>
      <c r="AO18" s="32">
        <f t="shared" ref="AO18" si="8">+AO19+AO20</f>
        <v>7850782.6930000018</v>
      </c>
    </row>
    <row r="19" spans="1:41" x14ac:dyDescent="0.35">
      <c r="A19" s="10" t="s">
        <v>4</v>
      </c>
      <c r="B19" s="6"/>
      <c r="C19" s="7"/>
      <c r="D19" s="30">
        <v>1826237.7700000003</v>
      </c>
      <c r="E19" s="30">
        <v>3028283.5900000008</v>
      </c>
      <c r="F19" s="30">
        <f t="shared" ref="F19:F20" si="9">SUM(D19:E19)</f>
        <v>4854521.3600000013</v>
      </c>
      <c r="G19" s="30">
        <v>275082.07000000012</v>
      </c>
      <c r="H19" s="30">
        <v>120608.01000000004</v>
      </c>
      <c r="I19" s="30">
        <v>11380.789999999997</v>
      </c>
      <c r="J19" s="30">
        <f t="shared" ref="J19:J20" si="10">SUM(G19:I19)</f>
        <v>407070.87000000017</v>
      </c>
      <c r="K19" s="30">
        <v>135.84</v>
      </c>
      <c r="L19" s="30">
        <v>13272</v>
      </c>
      <c r="M19" s="30">
        <v>1041</v>
      </c>
      <c r="N19" s="30">
        <v>7037.44</v>
      </c>
      <c r="O19" s="30">
        <v>156458.70000000013</v>
      </c>
      <c r="P19" s="30">
        <v>2444.84</v>
      </c>
      <c r="Q19" s="30">
        <v>11117.67</v>
      </c>
      <c r="R19" s="30">
        <f t="shared" ref="R19:R20" si="11">SUM(K19:Q19)</f>
        <v>191507.49000000014</v>
      </c>
      <c r="S19" s="30">
        <v>100508</v>
      </c>
      <c r="T19" s="30">
        <v>7592.69</v>
      </c>
      <c r="U19" s="30">
        <v>0</v>
      </c>
      <c r="V19" s="30">
        <v>262166.17</v>
      </c>
      <c r="W19" s="30">
        <v>182323.67999999996</v>
      </c>
      <c r="X19" s="30">
        <v>6784</v>
      </c>
      <c r="Y19" s="30">
        <v>9812.07</v>
      </c>
      <c r="Z19" s="30">
        <v>35818.769999999997</v>
      </c>
      <c r="AA19" s="30">
        <v>2292.4299999999998</v>
      </c>
      <c r="AB19" s="30">
        <v>0</v>
      </c>
      <c r="AC19" s="30">
        <v>3180.1699999999996</v>
      </c>
      <c r="AD19" s="30">
        <v>6964.079999999999</v>
      </c>
      <c r="AE19" s="30">
        <v>31939.792999999998</v>
      </c>
      <c r="AF19" s="30">
        <f>SUM(S19:AE19)</f>
        <v>649381.85299999989</v>
      </c>
      <c r="AG19" s="30">
        <f>F19+J19+R19+AF19</f>
        <v>6102481.5730000017</v>
      </c>
      <c r="AJ19" s="28">
        <f>F19</f>
        <v>4854521.3600000013</v>
      </c>
      <c r="AK19" s="28">
        <f>J19</f>
        <v>407070.87000000017</v>
      </c>
      <c r="AL19" s="28">
        <f>R19</f>
        <v>191507.49000000014</v>
      </c>
      <c r="AM19" s="28">
        <f t="shared" si="0"/>
        <v>649381.85299999989</v>
      </c>
      <c r="AO19" s="32">
        <f>SUM(AJ19:AN19)</f>
        <v>6102481.5730000017</v>
      </c>
    </row>
    <row r="20" spans="1:41" x14ac:dyDescent="0.35">
      <c r="A20" s="10" t="s">
        <v>5</v>
      </c>
      <c r="B20" s="6"/>
      <c r="C20" s="7"/>
      <c r="D20" s="30">
        <v>917926.29</v>
      </c>
      <c r="E20" s="30">
        <v>0</v>
      </c>
      <c r="F20" s="30">
        <f t="shared" si="9"/>
        <v>917926.29</v>
      </c>
      <c r="G20" s="30">
        <v>0</v>
      </c>
      <c r="H20" s="30">
        <v>0</v>
      </c>
      <c r="I20" s="30">
        <v>0</v>
      </c>
      <c r="J20" s="30">
        <f t="shared" si="10"/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f t="shared" si="11"/>
        <v>0</v>
      </c>
      <c r="S20" s="30">
        <v>0</v>
      </c>
      <c r="T20" s="30">
        <v>40587</v>
      </c>
      <c r="U20" s="30">
        <v>33592</v>
      </c>
      <c r="V20" s="30">
        <v>0</v>
      </c>
      <c r="W20" s="30">
        <v>175413.83000000002</v>
      </c>
      <c r="X20" s="30">
        <v>177271</v>
      </c>
      <c r="Y20" s="30">
        <v>0</v>
      </c>
      <c r="Z20" s="30">
        <v>188564</v>
      </c>
      <c r="AA20" s="30">
        <v>0</v>
      </c>
      <c r="AB20" s="30">
        <v>9446</v>
      </c>
      <c r="AC20" s="30">
        <v>4314</v>
      </c>
      <c r="AD20" s="30">
        <v>0</v>
      </c>
      <c r="AE20" s="30">
        <v>201187</v>
      </c>
      <c r="AF20" s="30">
        <f>SUM(S20:AE20)</f>
        <v>830374.83000000007</v>
      </c>
      <c r="AG20" s="30">
        <f>F20+J20+R20+AF20</f>
        <v>1748301.12</v>
      </c>
      <c r="AJ20" s="28">
        <f>F20</f>
        <v>917926.29</v>
      </c>
      <c r="AK20" s="28">
        <f>J20</f>
        <v>0</v>
      </c>
      <c r="AL20" s="28">
        <f>R20</f>
        <v>0</v>
      </c>
      <c r="AM20" s="28">
        <f t="shared" si="0"/>
        <v>830374.83000000007</v>
      </c>
      <c r="AO20" s="32">
        <f>SUM(AJ20:AN20)</f>
        <v>1748301.12</v>
      </c>
    </row>
    <row r="21" spans="1:41" x14ac:dyDescent="0.35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41" x14ac:dyDescent="0.35">
      <c r="A22" s="10" t="s">
        <v>6</v>
      </c>
      <c r="B22" s="6"/>
      <c r="C22" s="7"/>
      <c r="D22" s="30">
        <v>7247332.9630000014</v>
      </c>
      <c r="E22" s="30">
        <v>3923862.0999999996</v>
      </c>
      <c r="F22" s="30">
        <f>F23+F24</f>
        <v>11171195.063000001</v>
      </c>
      <c r="G22" s="30">
        <v>896013.46000000101</v>
      </c>
      <c r="H22" s="30">
        <v>357210.27000000037</v>
      </c>
      <c r="I22" s="30">
        <v>47833.649999999994</v>
      </c>
      <c r="J22" s="30">
        <f>J23+J24</f>
        <v>1301057.3800000013</v>
      </c>
      <c r="K22" s="30">
        <v>0</v>
      </c>
      <c r="L22" s="30">
        <v>33630.30000000001</v>
      </c>
      <c r="M22" s="30">
        <v>2166.2999999999997</v>
      </c>
      <c r="N22" s="30">
        <v>33134</v>
      </c>
      <c r="O22" s="30">
        <v>546242.46000000043</v>
      </c>
      <c r="P22" s="30">
        <v>6207.98</v>
      </c>
      <c r="Q22" s="30">
        <v>37584.359999999993</v>
      </c>
      <c r="R22" s="30">
        <f>R23+R24</f>
        <v>658965.40000000037</v>
      </c>
      <c r="S22" s="30">
        <v>255258.55</v>
      </c>
      <c r="T22" s="30">
        <v>161906.85</v>
      </c>
      <c r="U22" s="30">
        <v>123029.25</v>
      </c>
      <c r="V22" s="30">
        <v>658344.93800000008</v>
      </c>
      <c r="W22" s="30">
        <v>1127354.8570000001</v>
      </c>
      <c r="X22" s="30">
        <v>547235.39999999991</v>
      </c>
      <c r="Y22" s="30">
        <v>28950.199999999997</v>
      </c>
      <c r="Z22" s="30">
        <v>797970.92</v>
      </c>
      <c r="AA22" s="30">
        <v>10403.64</v>
      </c>
      <c r="AB22" s="30">
        <v>30712.2</v>
      </c>
      <c r="AC22" s="30">
        <v>24559.61</v>
      </c>
      <c r="AD22" s="30">
        <v>16967.146000000001</v>
      </c>
      <c r="AE22" s="30">
        <v>759415.45999999985</v>
      </c>
      <c r="AF22" s="30">
        <f>AF23+AF24</f>
        <v>4542109.0209999997</v>
      </c>
      <c r="AG22" s="30">
        <f>+AG23+AG24</f>
        <v>17673326.864</v>
      </c>
      <c r="AJ22" s="28">
        <f>F22</f>
        <v>11171195.063000001</v>
      </c>
      <c r="AK22" s="28">
        <f>J22</f>
        <v>1301057.3800000013</v>
      </c>
      <c r="AL22" s="28">
        <f>R22</f>
        <v>658965.40000000037</v>
      </c>
      <c r="AM22" s="28">
        <f t="shared" si="0"/>
        <v>4542109.0209999997</v>
      </c>
      <c r="AO22" s="32">
        <f>+AO23+AO24</f>
        <v>17673326.864</v>
      </c>
    </row>
    <row r="23" spans="1:41" x14ac:dyDescent="0.35">
      <c r="A23" s="10" t="s">
        <v>4</v>
      </c>
      <c r="B23" s="6"/>
      <c r="C23" s="7"/>
      <c r="D23" s="30">
        <v>4387130.563000001</v>
      </c>
      <c r="E23" s="30">
        <v>3923862.0999999996</v>
      </c>
      <c r="F23" s="30">
        <f t="shared" ref="F23:F24" si="12">SUM(D23:E23)</f>
        <v>8310992.6630000006</v>
      </c>
      <c r="G23" s="30">
        <v>896013.46000000101</v>
      </c>
      <c r="H23" s="30">
        <v>357210.27000000037</v>
      </c>
      <c r="I23" s="30">
        <v>47833.649999999994</v>
      </c>
      <c r="J23" s="30">
        <f t="shared" ref="J23:J24" si="13">SUM(G23:I23)</f>
        <v>1301057.3800000013</v>
      </c>
      <c r="K23" s="30">
        <v>0</v>
      </c>
      <c r="L23" s="30">
        <v>33630.30000000001</v>
      </c>
      <c r="M23" s="30">
        <v>2166.2999999999997</v>
      </c>
      <c r="N23" s="30">
        <v>33134</v>
      </c>
      <c r="O23" s="30">
        <v>546242.46000000043</v>
      </c>
      <c r="P23" s="30">
        <v>6207.98</v>
      </c>
      <c r="Q23" s="30">
        <v>37584.359999999993</v>
      </c>
      <c r="R23" s="30">
        <f t="shared" ref="R23:R24" si="14">SUM(K23:Q23)</f>
        <v>658965.40000000037</v>
      </c>
      <c r="S23" s="30">
        <v>255258.55</v>
      </c>
      <c r="T23" s="30">
        <v>38808.899999999994</v>
      </c>
      <c r="U23" s="30">
        <v>0</v>
      </c>
      <c r="V23" s="30">
        <v>658344.93800000008</v>
      </c>
      <c r="W23" s="30">
        <v>616809.05700000003</v>
      </c>
      <c r="X23" s="30">
        <v>18315</v>
      </c>
      <c r="Y23" s="30">
        <v>28950.199999999997</v>
      </c>
      <c r="Z23" s="30">
        <v>160617.52000000002</v>
      </c>
      <c r="AA23" s="30">
        <v>10403.64</v>
      </c>
      <c r="AB23" s="30">
        <v>0</v>
      </c>
      <c r="AC23" s="30">
        <v>9472.84</v>
      </c>
      <c r="AD23" s="30">
        <v>16967.146000000001</v>
      </c>
      <c r="AE23" s="30">
        <v>116217.95999999999</v>
      </c>
      <c r="AF23" s="30">
        <f>SUM(S23:AE23)</f>
        <v>1930165.7509999999</v>
      </c>
      <c r="AG23" s="30">
        <f>F23+J23+R23+AF23</f>
        <v>12201181.194000002</v>
      </c>
      <c r="AJ23" s="28">
        <f>F23</f>
        <v>8310992.6630000006</v>
      </c>
      <c r="AK23" s="28">
        <f>J23</f>
        <v>1301057.3800000013</v>
      </c>
      <c r="AL23" s="28">
        <f>R23</f>
        <v>658965.40000000037</v>
      </c>
      <c r="AM23" s="28">
        <f t="shared" si="0"/>
        <v>1930165.7509999999</v>
      </c>
      <c r="AO23" s="32">
        <f>SUM(AJ23:AN23)</f>
        <v>12201181.194000002</v>
      </c>
    </row>
    <row r="24" spans="1:41" x14ac:dyDescent="0.35">
      <c r="A24" s="10" t="s">
        <v>5</v>
      </c>
      <c r="B24" s="6"/>
      <c r="C24" s="7"/>
      <c r="D24" s="30">
        <v>2860202.4</v>
      </c>
      <c r="E24" s="30">
        <v>0</v>
      </c>
      <c r="F24" s="30">
        <f t="shared" si="12"/>
        <v>2860202.4</v>
      </c>
      <c r="G24" s="30">
        <v>0</v>
      </c>
      <c r="H24" s="30">
        <v>0</v>
      </c>
      <c r="I24" s="30">
        <v>0</v>
      </c>
      <c r="J24" s="30">
        <f t="shared" si="13"/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f t="shared" si="14"/>
        <v>0</v>
      </c>
      <c r="S24" s="30">
        <v>0</v>
      </c>
      <c r="T24" s="30">
        <v>123097.95000000001</v>
      </c>
      <c r="U24" s="30">
        <v>123029.25</v>
      </c>
      <c r="V24" s="30">
        <v>0</v>
      </c>
      <c r="W24" s="30">
        <v>510545.8</v>
      </c>
      <c r="X24" s="30">
        <v>528920.39999999991</v>
      </c>
      <c r="Y24" s="30">
        <v>0</v>
      </c>
      <c r="Z24" s="30">
        <v>637353.4</v>
      </c>
      <c r="AA24" s="30">
        <v>0</v>
      </c>
      <c r="AB24" s="30">
        <v>30712.2</v>
      </c>
      <c r="AC24" s="30">
        <v>15086.77</v>
      </c>
      <c r="AD24" s="30">
        <v>0</v>
      </c>
      <c r="AE24" s="30">
        <v>643197.49999999988</v>
      </c>
      <c r="AF24" s="30">
        <f>SUM(S24:AE24)</f>
        <v>2611943.2699999996</v>
      </c>
      <c r="AG24" s="30">
        <f>F24+J24+R24+AF24</f>
        <v>5472145.6699999999</v>
      </c>
      <c r="AJ24" s="28">
        <f>F24</f>
        <v>2860202.4</v>
      </c>
      <c r="AK24" s="28">
        <f>J24</f>
        <v>0</v>
      </c>
      <c r="AL24" s="28">
        <f>R24</f>
        <v>0</v>
      </c>
      <c r="AM24" s="28">
        <f t="shared" si="0"/>
        <v>2611943.2699999996</v>
      </c>
      <c r="AO24" s="32">
        <f>SUM(AJ24:AN24)</f>
        <v>5472145.6699999999</v>
      </c>
    </row>
    <row r="25" spans="1:41" x14ac:dyDescent="0.35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41" x14ac:dyDescent="0.35">
      <c r="A26" s="10" t="s">
        <v>7</v>
      </c>
      <c r="B26" s="6"/>
      <c r="C26" s="7"/>
      <c r="D26" s="30">
        <v>104384.31000000001</v>
      </c>
      <c r="E26" s="30">
        <v>118958.75</v>
      </c>
      <c r="F26" s="30">
        <f>F27+F28</f>
        <v>223343.06</v>
      </c>
      <c r="G26" s="30">
        <v>73129.719999999958</v>
      </c>
      <c r="H26" s="30">
        <v>47424.559999999983</v>
      </c>
      <c r="I26" s="30">
        <v>3558.01</v>
      </c>
      <c r="J26" s="30">
        <f>J27+J28</f>
        <v>124112.28999999994</v>
      </c>
      <c r="K26" s="30">
        <v>56.6</v>
      </c>
      <c r="L26" s="30">
        <v>2934.8499999999995</v>
      </c>
      <c r="M26" s="30">
        <v>210.07</v>
      </c>
      <c r="N26" s="30">
        <v>1836.0600000000002</v>
      </c>
      <c r="O26" s="30">
        <v>26087.230000000018</v>
      </c>
      <c r="P26" s="30">
        <v>399.3</v>
      </c>
      <c r="Q26" s="30">
        <v>2164.5700000000002</v>
      </c>
      <c r="R26" s="30">
        <f>R27+R28</f>
        <v>33688.680000000022</v>
      </c>
      <c r="S26" s="30">
        <v>7148.170000000001</v>
      </c>
      <c r="T26" s="30">
        <v>3195.57</v>
      </c>
      <c r="U26" s="30">
        <v>1286.7259999999999</v>
      </c>
      <c r="V26" s="30">
        <v>15530.980000000001</v>
      </c>
      <c r="W26" s="30">
        <v>28647.24</v>
      </c>
      <c r="X26" s="30">
        <v>2833.14</v>
      </c>
      <c r="Y26" s="30">
        <v>1256.8400000000001</v>
      </c>
      <c r="Z26" s="30">
        <v>11100.753000000001</v>
      </c>
      <c r="AA26" s="30">
        <v>268.52</v>
      </c>
      <c r="AB26" s="30">
        <v>639.83000000000004</v>
      </c>
      <c r="AC26" s="30">
        <v>871.32</v>
      </c>
      <c r="AD26" s="30">
        <v>1584.59</v>
      </c>
      <c r="AE26" s="30">
        <v>12308.88</v>
      </c>
      <c r="AF26" s="30">
        <f>AF27+AF28</f>
        <v>86672.558999999994</v>
      </c>
      <c r="AG26" s="30">
        <f>+AG27+AG28</f>
        <v>467816.58899999998</v>
      </c>
      <c r="AJ26" s="28">
        <f>F26</f>
        <v>223343.06</v>
      </c>
      <c r="AK26" s="28">
        <f>J26</f>
        <v>124112.28999999994</v>
      </c>
      <c r="AL26" s="28">
        <f>R26</f>
        <v>33688.680000000022</v>
      </c>
      <c r="AM26" s="28">
        <f t="shared" si="0"/>
        <v>86672.558999999994</v>
      </c>
      <c r="AO26" s="32">
        <f t="shared" ref="AO26" si="15">+AO27+AO28</f>
        <v>467816.58899999998</v>
      </c>
    </row>
    <row r="27" spans="1:41" x14ac:dyDescent="0.35">
      <c r="A27" s="10" t="s">
        <v>4</v>
      </c>
      <c r="B27" s="6"/>
      <c r="C27" s="7"/>
      <c r="D27" s="30">
        <v>85024.890000000014</v>
      </c>
      <c r="E27" s="30">
        <v>118958.75</v>
      </c>
      <c r="F27" s="30">
        <f t="shared" ref="F27:F28" si="16">SUM(D27:E27)</f>
        <v>203983.64</v>
      </c>
      <c r="G27" s="30">
        <v>73129.719999999958</v>
      </c>
      <c r="H27" s="30">
        <v>47424.559999999983</v>
      </c>
      <c r="I27" s="30">
        <v>3558.01</v>
      </c>
      <c r="J27" s="30">
        <f t="shared" ref="J27:J28" si="17">SUM(G27:I27)</f>
        <v>124112.28999999994</v>
      </c>
      <c r="K27" s="30">
        <v>56.6</v>
      </c>
      <c r="L27" s="30">
        <v>2934.8499999999995</v>
      </c>
      <c r="M27" s="30">
        <v>210.07</v>
      </c>
      <c r="N27" s="30">
        <v>1836.0600000000002</v>
      </c>
      <c r="O27" s="30">
        <v>26087.230000000018</v>
      </c>
      <c r="P27" s="30">
        <v>399.3</v>
      </c>
      <c r="Q27" s="30">
        <v>2164.5700000000002</v>
      </c>
      <c r="R27" s="30">
        <f t="shared" ref="R27:R28" si="18">SUM(K27:Q27)</f>
        <v>33688.680000000022</v>
      </c>
      <c r="S27" s="30">
        <v>7148.170000000001</v>
      </c>
      <c r="T27" s="30">
        <v>1819.49</v>
      </c>
      <c r="U27" s="30">
        <v>0</v>
      </c>
      <c r="V27" s="30">
        <v>15530.980000000001</v>
      </c>
      <c r="W27" s="30">
        <v>26140.880000000001</v>
      </c>
      <c r="X27" s="30">
        <v>148.16999999999999</v>
      </c>
      <c r="Y27" s="30">
        <v>1256.8400000000001</v>
      </c>
      <c r="Z27" s="30">
        <v>4473.4900000000007</v>
      </c>
      <c r="AA27" s="30">
        <v>268.52</v>
      </c>
      <c r="AB27" s="30">
        <v>0</v>
      </c>
      <c r="AC27" s="30">
        <v>671.2</v>
      </c>
      <c r="AD27" s="30">
        <v>1584.59</v>
      </c>
      <c r="AE27" s="30">
        <v>7189.9099999999989</v>
      </c>
      <c r="AF27" s="30">
        <f>SUM(S27:AE27)</f>
        <v>66232.239999999991</v>
      </c>
      <c r="AG27" s="30">
        <f>F27+J27+R27+AF27</f>
        <v>428016.85</v>
      </c>
      <c r="AJ27" s="28">
        <f>F27</f>
        <v>203983.64</v>
      </c>
      <c r="AK27" s="28">
        <f>J27</f>
        <v>124112.28999999994</v>
      </c>
      <c r="AL27" s="28">
        <f>R27</f>
        <v>33688.680000000022</v>
      </c>
      <c r="AM27" s="28">
        <f t="shared" si="0"/>
        <v>66232.239999999991</v>
      </c>
      <c r="AO27" s="32">
        <f>SUM(AJ27:AN27)</f>
        <v>428016.85</v>
      </c>
    </row>
    <row r="28" spans="1:41" x14ac:dyDescent="0.35">
      <c r="A28" s="10" t="s">
        <v>5</v>
      </c>
      <c r="B28" s="6"/>
      <c r="C28" s="7"/>
      <c r="D28" s="30">
        <v>19359.419999999995</v>
      </c>
      <c r="E28" s="30">
        <v>0</v>
      </c>
      <c r="F28" s="30">
        <f t="shared" si="16"/>
        <v>19359.419999999995</v>
      </c>
      <c r="G28" s="30">
        <v>0</v>
      </c>
      <c r="H28" s="30">
        <v>0</v>
      </c>
      <c r="I28" s="30">
        <v>0</v>
      </c>
      <c r="J28" s="30">
        <f t="shared" si="17"/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f t="shared" si="18"/>
        <v>0</v>
      </c>
      <c r="S28" s="30">
        <v>0</v>
      </c>
      <c r="T28" s="30">
        <v>1376.0800000000002</v>
      </c>
      <c r="U28" s="30">
        <v>1286.7259999999999</v>
      </c>
      <c r="V28" s="30">
        <v>0</v>
      </c>
      <c r="W28" s="30">
        <v>2506.3600000000006</v>
      </c>
      <c r="X28" s="30">
        <v>2684.97</v>
      </c>
      <c r="Y28" s="30">
        <v>0</v>
      </c>
      <c r="Z28" s="30">
        <v>6627.2630000000008</v>
      </c>
      <c r="AA28" s="30">
        <v>0</v>
      </c>
      <c r="AB28" s="30">
        <v>639.83000000000004</v>
      </c>
      <c r="AC28" s="30">
        <v>200.12</v>
      </c>
      <c r="AD28" s="30">
        <v>0</v>
      </c>
      <c r="AE28" s="30">
        <v>5118.97</v>
      </c>
      <c r="AF28" s="30">
        <f>SUM(S28:AE28)</f>
        <v>20440.319000000003</v>
      </c>
      <c r="AG28" s="30">
        <f>F28+J28+R28+AF28</f>
        <v>39799.739000000001</v>
      </c>
      <c r="AJ28" s="28">
        <f>F28</f>
        <v>19359.419999999995</v>
      </c>
      <c r="AK28" s="28">
        <f>J28</f>
        <v>0</v>
      </c>
      <c r="AL28" s="28">
        <f>R28</f>
        <v>0</v>
      </c>
      <c r="AM28" s="28">
        <f t="shared" si="0"/>
        <v>20440.319000000003</v>
      </c>
      <c r="AO28" s="32">
        <f>SUM(AJ28:AN28)</f>
        <v>39799.739000000001</v>
      </c>
    </row>
    <row r="29" spans="1:41" x14ac:dyDescent="0.35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41" x14ac:dyDescent="0.35">
      <c r="A30" s="10" t="s">
        <v>8</v>
      </c>
      <c r="B30" s="6"/>
      <c r="C30" s="7"/>
      <c r="D30" s="30">
        <v>17950.420000000006</v>
      </c>
      <c r="E30" s="30">
        <v>22230.279999999992</v>
      </c>
      <c r="F30" s="30">
        <f>F31+F32</f>
        <v>40180.699999999997</v>
      </c>
      <c r="G30" s="30">
        <v>19958.799999999981</v>
      </c>
      <c r="H30" s="30">
        <v>13309.099999999977</v>
      </c>
      <c r="I30" s="30">
        <v>571.7600000000001</v>
      </c>
      <c r="J30" s="30">
        <f>J31+J32</f>
        <v>33839.65999999996</v>
      </c>
      <c r="K30" s="30">
        <v>5.52</v>
      </c>
      <c r="L30" s="30">
        <v>695.20000000000027</v>
      </c>
      <c r="M30" s="30">
        <v>48.900000000000006</v>
      </c>
      <c r="N30" s="30">
        <v>362.90000000000003</v>
      </c>
      <c r="O30" s="30">
        <v>6745.8</v>
      </c>
      <c r="P30" s="30">
        <v>88.339999999999989</v>
      </c>
      <c r="Q30" s="30">
        <v>424.90000000000003</v>
      </c>
      <c r="R30" s="30">
        <f>R31+R32</f>
        <v>8371.5600000000013</v>
      </c>
      <c r="S30" s="30">
        <v>1224</v>
      </c>
      <c r="T30" s="30">
        <v>501.6</v>
      </c>
      <c r="U30" s="30">
        <v>231.49999999999997</v>
      </c>
      <c r="V30" s="30">
        <v>2652.76</v>
      </c>
      <c r="W30" s="30">
        <v>5152.5499999999993</v>
      </c>
      <c r="X30" s="30">
        <v>462.79999999999995</v>
      </c>
      <c r="Y30" s="30">
        <v>316.14999999999998</v>
      </c>
      <c r="Z30" s="30">
        <v>1916.1399999999999</v>
      </c>
      <c r="AA30" s="30">
        <v>64.48</v>
      </c>
      <c r="AB30" s="30">
        <v>106.59</v>
      </c>
      <c r="AC30" s="30">
        <v>156.64999999999998</v>
      </c>
      <c r="AD30" s="30">
        <v>331.77000000000004</v>
      </c>
      <c r="AE30" s="30">
        <v>2074.31</v>
      </c>
      <c r="AF30" s="30">
        <f>AF31+AF32</f>
        <v>15191.3</v>
      </c>
      <c r="AG30" s="30">
        <f>+AG31+AG32</f>
        <v>97583.219999999958</v>
      </c>
      <c r="AJ30" s="28">
        <f>F30</f>
        <v>40180.699999999997</v>
      </c>
      <c r="AK30" s="28">
        <f>J30</f>
        <v>33839.65999999996</v>
      </c>
      <c r="AL30" s="28">
        <f>R30</f>
        <v>8371.5600000000013</v>
      </c>
      <c r="AM30" s="28">
        <f t="shared" si="0"/>
        <v>15191.3</v>
      </c>
      <c r="AO30" s="32">
        <f>+AO31+AO32</f>
        <v>97583.219999999958</v>
      </c>
    </row>
    <row r="31" spans="1:41" x14ac:dyDescent="0.35">
      <c r="A31" s="10" t="s">
        <v>4</v>
      </c>
      <c r="B31" s="6"/>
      <c r="C31" s="7"/>
      <c r="D31" s="30">
        <v>14684.460000000005</v>
      </c>
      <c r="E31" s="30">
        <v>22230.279999999992</v>
      </c>
      <c r="F31" s="30">
        <f t="shared" ref="F31:F32" si="19">SUM(D31:E31)</f>
        <v>36914.74</v>
      </c>
      <c r="G31" s="30">
        <v>19958.799999999981</v>
      </c>
      <c r="H31" s="30">
        <v>13309.099999999977</v>
      </c>
      <c r="I31" s="30">
        <v>571.7600000000001</v>
      </c>
      <c r="J31" s="30">
        <f t="shared" ref="J31:J32" si="20">SUM(G31:I31)</f>
        <v>33839.65999999996</v>
      </c>
      <c r="K31" s="30">
        <v>5.52</v>
      </c>
      <c r="L31" s="30">
        <v>695.20000000000027</v>
      </c>
      <c r="M31" s="30">
        <v>48.900000000000006</v>
      </c>
      <c r="N31" s="30">
        <v>362.90000000000003</v>
      </c>
      <c r="O31" s="30">
        <v>6745.8</v>
      </c>
      <c r="P31" s="30">
        <v>88.339999999999989</v>
      </c>
      <c r="Q31" s="30">
        <v>424.90000000000003</v>
      </c>
      <c r="R31" s="30">
        <f t="shared" ref="R31:R32" si="21">SUM(K31:Q31)</f>
        <v>8371.5600000000013</v>
      </c>
      <c r="S31" s="30">
        <v>1224</v>
      </c>
      <c r="T31" s="30">
        <v>291.39999999999998</v>
      </c>
      <c r="U31" s="30">
        <v>0</v>
      </c>
      <c r="V31" s="30">
        <v>2652.76</v>
      </c>
      <c r="W31" s="30">
        <v>4690.9999999999991</v>
      </c>
      <c r="X31" s="30">
        <v>22.8</v>
      </c>
      <c r="Y31" s="30">
        <v>316.14999999999998</v>
      </c>
      <c r="Z31" s="30">
        <v>814.42000000000007</v>
      </c>
      <c r="AA31" s="30">
        <v>64.48</v>
      </c>
      <c r="AB31" s="30">
        <v>0</v>
      </c>
      <c r="AC31" s="30">
        <v>119.64999999999999</v>
      </c>
      <c r="AD31" s="30">
        <v>331.77000000000004</v>
      </c>
      <c r="AE31" s="30">
        <v>1238.0999999999999</v>
      </c>
      <c r="AF31" s="30">
        <f>SUM(S31:AE31)</f>
        <v>11766.529999999999</v>
      </c>
      <c r="AG31" s="30">
        <f>F31+J31+R31+AF31</f>
        <v>90892.489999999962</v>
      </c>
      <c r="AJ31" s="28">
        <f>F31</f>
        <v>36914.74</v>
      </c>
      <c r="AK31" s="28">
        <f>J31</f>
        <v>33839.65999999996</v>
      </c>
      <c r="AL31" s="28">
        <f>R31</f>
        <v>8371.5600000000013</v>
      </c>
      <c r="AM31" s="28">
        <f t="shared" si="0"/>
        <v>11766.529999999999</v>
      </c>
      <c r="AO31" s="32">
        <f>SUM(AJ31:AN31)</f>
        <v>90892.489999999962</v>
      </c>
    </row>
    <row r="32" spans="1:41" x14ac:dyDescent="0.35">
      <c r="A32" s="10" t="s">
        <v>5</v>
      </c>
      <c r="B32" s="6"/>
      <c r="C32" s="7"/>
      <c r="D32" s="30">
        <v>3265.96</v>
      </c>
      <c r="E32" s="30">
        <v>0</v>
      </c>
      <c r="F32" s="30">
        <f t="shared" si="19"/>
        <v>3265.96</v>
      </c>
      <c r="G32" s="30">
        <v>0</v>
      </c>
      <c r="H32" s="30">
        <v>0</v>
      </c>
      <c r="I32" s="30">
        <v>0</v>
      </c>
      <c r="J32" s="30">
        <f t="shared" si="20"/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f t="shared" si="21"/>
        <v>0</v>
      </c>
      <c r="S32" s="30">
        <v>0</v>
      </c>
      <c r="T32" s="30">
        <v>210.20000000000002</v>
      </c>
      <c r="U32" s="30">
        <v>231.49999999999997</v>
      </c>
      <c r="V32" s="30">
        <v>0</v>
      </c>
      <c r="W32" s="30">
        <v>461.55</v>
      </c>
      <c r="X32" s="30">
        <v>439.99999999999994</v>
      </c>
      <c r="Y32" s="30">
        <v>0</v>
      </c>
      <c r="Z32" s="30">
        <v>1101.7199999999998</v>
      </c>
      <c r="AA32" s="30">
        <v>0</v>
      </c>
      <c r="AB32" s="30">
        <v>106.59</v>
      </c>
      <c r="AC32" s="30">
        <v>37</v>
      </c>
      <c r="AD32" s="30">
        <v>0</v>
      </c>
      <c r="AE32" s="30">
        <v>836.21</v>
      </c>
      <c r="AF32" s="30">
        <f>SUM(S32:AE32)</f>
        <v>3424.77</v>
      </c>
      <c r="AG32" s="30">
        <f>F32+J32+R32+AF32</f>
        <v>6690.73</v>
      </c>
      <c r="AJ32" s="28">
        <f>F32</f>
        <v>3265.96</v>
      </c>
      <c r="AK32" s="28">
        <f>J32</f>
        <v>0</v>
      </c>
      <c r="AL32" s="28">
        <f>R32</f>
        <v>0</v>
      </c>
      <c r="AM32" s="28">
        <f t="shared" si="0"/>
        <v>3424.77</v>
      </c>
      <c r="AO32" s="32">
        <f>SUM(AJ32:AN32)</f>
        <v>6690.73</v>
      </c>
    </row>
    <row r="33" spans="1:41" x14ac:dyDescent="0.35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41" x14ac:dyDescent="0.35">
      <c r="A34" s="10" t="s">
        <v>9</v>
      </c>
      <c r="B34" s="6"/>
      <c r="C34" s="7"/>
      <c r="D34" s="30">
        <v>6022.8094999999994</v>
      </c>
      <c r="E34" s="30">
        <v>5614.0499999999993</v>
      </c>
      <c r="F34" s="30">
        <f>F35+F36</f>
        <v>11636.859499999999</v>
      </c>
      <c r="G34" s="30">
        <v>4414.0099999999984</v>
      </c>
      <c r="H34" s="30">
        <v>2753.2999999999993</v>
      </c>
      <c r="I34" s="30">
        <v>140.82499999999999</v>
      </c>
      <c r="J34" s="30">
        <f>J35+J36</f>
        <v>7308.1349999999975</v>
      </c>
      <c r="K34" s="30">
        <v>2.5</v>
      </c>
      <c r="L34" s="30">
        <v>149.69999999999993</v>
      </c>
      <c r="M34" s="30">
        <v>3.6999999999999997</v>
      </c>
      <c r="N34" s="30">
        <v>129.96</v>
      </c>
      <c r="O34" s="30">
        <v>1706.3999999999996</v>
      </c>
      <c r="P34" s="30">
        <v>12.25</v>
      </c>
      <c r="Q34" s="30">
        <v>109.6275</v>
      </c>
      <c r="R34" s="30">
        <f>R35+R36</f>
        <v>2114.1374999999994</v>
      </c>
      <c r="S34" s="30">
        <v>313.63249999999999</v>
      </c>
      <c r="T34" s="30">
        <v>163.3425</v>
      </c>
      <c r="U34" s="30">
        <v>59.21</v>
      </c>
      <c r="V34" s="30">
        <v>842.20749999999998</v>
      </c>
      <c r="W34" s="30">
        <v>1489.8519999999999</v>
      </c>
      <c r="X34" s="30">
        <v>132.15500000000003</v>
      </c>
      <c r="Y34" s="30">
        <v>52.55</v>
      </c>
      <c r="Z34" s="30">
        <v>578.06499999999994</v>
      </c>
      <c r="AA34" s="30">
        <v>9.6499999999999986</v>
      </c>
      <c r="AB34" s="30">
        <v>28.925000000000001</v>
      </c>
      <c r="AC34" s="30">
        <v>40.482500000000009</v>
      </c>
      <c r="AD34" s="30">
        <v>67.685000000000002</v>
      </c>
      <c r="AE34" s="30">
        <v>658.36249999999995</v>
      </c>
      <c r="AF34" s="30">
        <f>AF35+AF36</f>
        <v>4436.1194999999998</v>
      </c>
      <c r="AG34" s="30">
        <f>+AG35+AG36</f>
        <v>25495.251499999998</v>
      </c>
      <c r="AJ34" s="28">
        <f>F34</f>
        <v>11636.859499999999</v>
      </c>
      <c r="AK34" s="28">
        <f>J34</f>
        <v>7308.1349999999975</v>
      </c>
      <c r="AL34" s="28">
        <f>R34</f>
        <v>2114.1374999999994</v>
      </c>
      <c r="AM34" s="28">
        <f t="shared" si="0"/>
        <v>4436.1194999999998</v>
      </c>
      <c r="AO34" s="32">
        <f t="shared" ref="AO34" si="22">+AO35+AO36</f>
        <v>25495.251499999998</v>
      </c>
    </row>
    <row r="35" spans="1:41" x14ac:dyDescent="0.35">
      <c r="A35" s="10" t="s">
        <v>4</v>
      </c>
      <c r="B35" s="6"/>
      <c r="C35" s="7"/>
      <c r="D35" s="30">
        <v>5016.9569999999994</v>
      </c>
      <c r="E35" s="30">
        <v>5614.0499999999993</v>
      </c>
      <c r="F35" s="30">
        <f t="shared" ref="F35:F36" si="23">SUM(D35:E35)</f>
        <v>10631.006999999998</v>
      </c>
      <c r="G35" s="30">
        <v>4414.0099999999984</v>
      </c>
      <c r="H35" s="30">
        <v>2753.2999999999993</v>
      </c>
      <c r="I35" s="30">
        <v>140.82499999999999</v>
      </c>
      <c r="J35" s="30">
        <f t="shared" ref="J35:J36" si="24">SUM(G35:I35)</f>
        <v>7308.1349999999975</v>
      </c>
      <c r="K35" s="30">
        <v>2.5</v>
      </c>
      <c r="L35" s="30">
        <v>149.69999999999993</v>
      </c>
      <c r="M35" s="30">
        <v>3.6999999999999997</v>
      </c>
      <c r="N35" s="30">
        <v>129.96</v>
      </c>
      <c r="O35" s="30">
        <v>1706.3999999999996</v>
      </c>
      <c r="P35" s="30">
        <v>12.25</v>
      </c>
      <c r="Q35" s="30">
        <v>109.6275</v>
      </c>
      <c r="R35" s="30">
        <f t="shared" ref="R35:R36" si="25">SUM(K35:Q35)</f>
        <v>2114.1374999999994</v>
      </c>
      <c r="S35" s="30">
        <v>313.63249999999999</v>
      </c>
      <c r="T35" s="30">
        <v>103.2375</v>
      </c>
      <c r="U35" s="30">
        <v>0</v>
      </c>
      <c r="V35" s="30">
        <v>842.20749999999998</v>
      </c>
      <c r="W35" s="30">
        <v>1367.7844999999998</v>
      </c>
      <c r="X35" s="30">
        <v>9.3000000000000007</v>
      </c>
      <c r="Y35" s="30">
        <v>52.55</v>
      </c>
      <c r="Z35" s="30">
        <v>232.375</v>
      </c>
      <c r="AA35" s="30">
        <v>9.6499999999999986</v>
      </c>
      <c r="AB35" s="30">
        <v>0</v>
      </c>
      <c r="AC35" s="30">
        <v>29.932500000000008</v>
      </c>
      <c r="AD35" s="30">
        <v>67.685000000000002</v>
      </c>
      <c r="AE35" s="30">
        <v>399.78000000000003</v>
      </c>
      <c r="AF35" s="30">
        <f>SUM(S35:AE35)</f>
        <v>3428.1345000000001</v>
      </c>
      <c r="AG35" s="30">
        <f>F35+J35+R35+AF35</f>
        <v>23481.413999999997</v>
      </c>
      <c r="AJ35" s="28">
        <f>F35</f>
        <v>10631.006999999998</v>
      </c>
      <c r="AK35" s="28">
        <f>J35</f>
        <v>7308.1349999999975</v>
      </c>
      <c r="AL35" s="28">
        <f>R35</f>
        <v>2114.1374999999994</v>
      </c>
      <c r="AM35" s="28">
        <f t="shared" si="0"/>
        <v>3428.1345000000001</v>
      </c>
      <c r="AO35" s="32">
        <f>SUM(AJ35:AN35)</f>
        <v>23481.413999999997</v>
      </c>
    </row>
    <row r="36" spans="1:41" x14ac:dyDescent="0.35">
      <c r="A36" s="10" t="s">
        <v>5</v>
      </c>
      <c r="B36" s="6"/>
      <c r="C36" s="7"/>
      <c r="D36" s="30">
        <v>1005.8525</v>
      </c>
      <c r="E36" s="30">
        <v>0</v>
      </c>
      <c r="F36" s="30">
        <f t="shared" si="23"/>
        <v>1005.8525</v>
      </c>
      <c r="G36" s="30">
        <v>0</v>
      </c>
      <c r="H36" s="30">
        <v>0</v>
      </c>
      <c r="I36" s="30">
        <v>0</v>
      </c>
      <c r="J36" s="30">
        <f t="shared" si="24"/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f t="shared" si="25"/>
        <v>0</v>
      </c>
      <c r="S36" s="30">
        <v>0</v>
      </c>
      <c r="T36" s="30">
        <v>60.105000000000004</v>
      </c>
      <c r="U36" s="30">
        <v>59.21</v>
      </c>
      <c r="V36" s="30">
        <v>0</v>
      </c>
      <c r="W36" s="30">
        <v>122.06750000000001</v>
      </c>
      <c r="X36" s="30">
        <v>122.85500000000002</v>
      </c>
      <c r="Y36" s="30">
        <v>0</v>
      </c>
      <c r="Z36" s="30">
        <v>345.68999999999994</v>
      </c>
      <c r="AA36" s="30">
        <v>0</v>
      </c>
      <c r="AB36" s="30">
        <v>28.925000000000001</v>
      </c>
      <c r="AC36" s="30">
        <v>10.55</v>
      </c>
      <c r="AD36" s="30">
        <v>0</v>
      </c>
      <c r="AE36" s="30">
        <v>258.58249999999998</v>
      </c>
      <c r="AF36" s="30">
        <f>SUM(S36:AE36)</f>
        <v>1007.9849999999999</v>
      </c>
      <c r="AG36" s="30">
        <f>F36+J36+R36+AF36</f>
        <v>2013.8374999999999</v>
      </c>
      <c r="AJ36" s="28">
        <f>F36</f>
        <v>1005.8525</v>
      </c>
      <c r="AK36" s="28">
        <f>J36</f>
        <v>0</v>
      </c>
      <c r="AL36" s="28">
        <f>R36</f>
        <v>0</v>
      </c>
      <c r="AM36" s="28">
        <f t="shared" si="0"/>
        <v>1007.9849999999999</v>
      </c>
      <c r="AO36" s="32">
        <f>SUM(AJ36:AN36)</f>
        <v>2013.8374999999999</v>
      </c>
    </row>
    <row r="37" spans="1:41" x14ac:dyDescent="0.35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41" x14ac:dyDescent="0.35">
      <c r="A38" s="10" t="s">
        <v>10</v>
      </c>
      <c r="B38" s="6"/>
      <c r="C38" s="7"/>
      <c r="D38" s="30">
        <v>13180.201543333333</v>
      </c>
      <c r="E38" s="30">
        <v>7165.8527966666661</v>
      </c>
      <c r="F38" s="30">
        <f>F39+F40</f>
        <v>20346.054339999999</v>
      </c>
      <c r="G38" s="30">
        <v>24648.272100000017</v>
      </c>
      <c r="H38" s="30">
        <v>24039.864533333326</v>
      </c>
      <c r="I38" s="30">
        <v>0</v>
      </c>
      <c r="J38" s="30">
        <f>J39+J40</f>
        <v>48688.136633333343</v>
      </c>
      <c r="K38" s="30">
        <v>66.003500000000003</v>
      </c>
      <c r="L38" s="30">
        <v>1102.6906666666666</v>
      </c>
      <c r="M38" s="30">
        <v>0</v>
      </c>
      <c r="N38" s="30">
        <v>1972.2753333333333</v>
      </c>
      <c r="O38" s="30">
        <v>3212.7448333333336</v>
      </c>
      <c r="P38" s="30">
        <v>0</v>
      </c>
      <c r="Q38" s="30">
        <v>0</v>
      </c>
      <c r="R38" s="30">
        <f>R39+R40</f>
        <v>6353.7143333333333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f>AF39+AF40</f>
        <v>0</v>
      </c>
      <c r="AG38" s="30">
        <f>+AG39+AG40</f>
        <v>75387.905306666667</v>
      </c>
      <c r="AJ38" s="28">
        <f t="shared" ref="AJ38:AJ44" si="26">F38</f>
        <v>20346.054339999999</v>
      </c>
      <c r="AK38" s="28">
        <f t="shared" ref="AK38:AK44" si="27">J38</f>
        <v>48688.136633333343</v>
      </c>
      <c r="AL38" s="28">
        <f t="shared" ref="AL38:AL44" si="28">R38</f>
        <v>6353.7143333333333</v>
      </c>
      <c r="AM38" s="28">
        <f t="shared" ref="AM38:AM67" si="29">AF38</f>
        <v>0</v>
      </c>
      <c r="AO38" s="32">
        <f t="shared" ref="AO38" si="30">+AO39+AO40</f>
        <v>75387.905306666667</v>
      </c>
    </row>
    <row r="39" spans="1:41" x14ac:dyDescent="0.35">
      <c r="A39" s="10" t="s">
        <v>4</v>
      </c>
      <c r="B39" s="6"/>
      <c r="C39" s="7"/>
      <c r="D39" s="30">
        <v>8449.4715433333331</v>
      </c>
      <c r="E39" s="30">
        <v>7165.8527966666661</v>
      </c>
      <c r="F39" s="30">
        <f t="shared" ref="F39:F40" si="31">SUM(D39:E39)</f>
        <v>15615.324339999999</v>
      </c>
      <c r="G39" s="30">
        <v>24648.272100000017</v>
      </c>
      <c r="H39" s="30">
        <v>24039.864533333326</v>
      </c>
      <c r="I39" s="30">
        <v>0</v>
      </c>
      <c r="J39" s="30">
        <f t="shared" ref="J39:J40" si="32">SUM(G39:I39)</f>
        <v>48688.136633333343</v>
      </c>
      <c r="K39" s="30">
        <v>66.003500000000003</v>
      </c>
      <c r="L39" s="30">
        <v>1102.6906666666666</v>
      </c>
      <c r="M39" s="30">
        <v>0</v>
      </c>
      <c r="N39" s="30">
        <v>1972.2753333333333</v>
      </c>
      <c r="O39" s="30">
        <v>3212.7448333333336</v>
      </c>
      <c r="P39" s="30">
        <v>0</v>
      </c>
      <c r="Q39" s="30">
        <v>0</v>
      </c>
      <c r="R39" s="30">
        <f t="shared" ref="R39:R40" si="33">SUM(K39:Q39)</f>
        <v>6353.7143333333333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f>SUM(S39:AE39)</f>
        <v>0</v>
      </c>
      <c r="AG39" s="30">
        <f>F39+J39+R39+AF39</f>
        <v>70657.175306666672</v>
      </c>
      <c r="AJ39" s="28">
        <f t="shared" si="26"/>
        <v>15615.324339999999</v>
      </c>
      <c r="AK39" s="28">
        <f t="shared" si="27"/>
        <v>48688.136633333343</v>
      </c>
      <c r="AL39" s="28">
        <f t="shared" si="28"/>
        <v>6353.7143333333333</v>
      </c>
      <c r="AM39" s="28">
        <f t="shared" si="29"/>
        <v>0</v>
      </c>
      <c r="AO39" s="32">
        <f>SUM(AJ39:AN39)</f>
        <v>70657.175306666672</v>
      </c>
    </row>
    <row r="40" spans="1:41" x14ac:dyDescent="0.35">
      <c r="A40" s="10" t="s">
        <v>5</v>
      </c>
      <c r="B40" s="6"/>
      <c r="C40" s="7"/>
      <c r="D40" s="30">
        <v>4730.7300000000005</v>
      </c>
      <c r="E40" s="30">
        <v>0</v>
      </c>
      <c r="F40" s="30">
        <f t="shared" si="31"/>
        <v>4730.7300000000005</v>
      </c>
      <c r="G40" s="30">
        <v>0</v>
      </c>
      <c r="H40" s="30">
        <v>0</v>
      </c>
      <c r="I40" s="30">
        <v>0</v>
      </c>
      <c r="J40" s="30">
        <f t="shared" si="32"/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f t="shared" si="33"/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f>SUM(S40:AE40)</f>
        <v>0</v>
      </c>
      <c r="AG40" s="30">
        <f>F40+J40+R40+AF40</f>
        <v>4730.7300000000005</v>
      </c>
      <c r="AJ40" s="28">
        <f t="shared" si="26"/>
        <v>4730.7300000000005</v>
      </c>
      <c r="AK40" s="28">
        <f t="shared" si="27"/>
        <v>0</v>
      </c>
      <c r="AL40" s="28">
        <f t="shared" si="28"/>
        <v>0</v>
      </c>
      <c r="AM40" s="28">
        <f t="shared" si="29"/>
        <v>0</v>
      </c>
      <c r="AO40" s="32">
        <f>SUM(AJ40:AN40)</f>
        <v>4730.7300000000005</v>
      </c>
    </row>
    <row r="41" spans="1:41" x14ac:dyDescent="0.35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J41" s="28">
        <f t="shared" si="26"/>
        <v>0</v>
      </c>
      <c r="AK41" s="28">
        <f t="shared" si="27"/>
        <v>0</v>
      </c>
      <c r="AL41" s="28">
        <f t="shared" si="28"/>
        <v>0</v>
      </c>
      <c r="AM41" s="28">
        <f t="shared" si="29"/>
        <v>0</v>
      </c>
    </row>
    <row r="42" spans="1:41" x14ac:dyDescent="0.35">
      <c r="A42" s="10" t="s">
        <v>11</v>
      </c>
      <c r="B42" s="6"/>
      <c r="C42" s="7"/>
      <c r="D42" s="30">
        <v>17774.683333332418</v>
      </c>
      <c r="E42" s="30">
        <v>680.48333333409391</v>
      </c>
      <c r="F42" s="30">
        <f>F43+F44</f>
        <v>18455.166666666511</v>
      </c>
      <c r="G42" s="30">
        <v>0</v>
      </c>
      <c r="H42" s="30">
        <v>0</v>
      </c>
      <c r="I42" s="30">
        <v>119.81666666665114</v>
      </c>
      <c r="J42" s="30">
        <f>J43+J44</f>
        <v>119.81666666665114</v>
      </c>
      <c r="K42" s="30">
        <v>0</v>
      </c>
      <c r="L42" s="30">
        <v>0</v>
      </c>
      <c r="M42" s="30">
        <v>11.666666666744277</v>
      </c>
      <c r="N42" s="30">
        <v>762.39999999897555</v>
      </c>
      <c r="O42" s="30">
        <v>216.96666666655801</v>
      </c>
      <c r="P42" s="30">
        <v>0</v>
      </c>
      <c r="Q42" s="30">
        <v>126.41666666674428</v>
      </c>
      <c r="R42" s="30">
        <f>R43+R44</f>
        <v>1117.4499999990221</v>
      </c>
      <c r="S42" s="30">
        <v>0</v>
      </c>
      <c r="T42" s="30">
        <v>935.38333333330229</v>
      </c>
      <c r="U42" s="30">
        <v>0</v>
      </c>
      <c r="V42" s="30">
        <v>7093.3666666666977</v>
      </c>
      <c r="W42" s="30">
        <v>29946.050000000512</v>
      </c>
      <c r="X42" s="30">
        <v>0</v>
      </c>
      <c r="Y42" s="30">
        <v>846.26666666683741</v>
      </c>
      <c r="Z42" s="30">
        <v>4917.9999999995343</v>
      </c>
      <c r="AA42" s="30">
        <v>0</v>
      </c>
      <c r="AB42" s="30">
        <v>0</v>
      </c>
      <c r="AC42" s="30">
        <v>0</v>
      </c>
      <c r="AD42" s="30">
        <v>306.03333333320916</v>
      </c>
      <c r="AE42" s="30">
        <v>3347.6166666671634</v>
      </c>
      <c r="AF42" s="30">
        <f>AF43+AF44</f>
        <v>47392.716666667257</v>
      </c>
      <c r="AG42" s="30">
        <f>+AG43+AG44</f>
        <v>67085.149999999441</v>
      </c>
      <c r="AJ42" s="28">
        <f t="shared" si="26"/>
        <v>18455.166666666511</v>
      </c>
      <c r="AK42" s="28">
        <f t="shared" si="27"/>
        <v>119.81666666665114</v>
      </c>
      <c r="AL42" s="28">
        <f t="shared" si="28"/>
        <v>1117.4499999990221</v>
      </c>
      <c r="AM42" s="28">
        <f t="shared" si="29"/>
        <v>47392.716666667257</v>
      </c>
      <c r="AO42" s="32">
        <f>+AO43+AO44</f>
        <v>67085.149999999441</v>
      </c>
    </row>
    <row r="43" spans="1:41" x14ac:dyDescent="0.35">
      <c r="A43" s="10" t="s">
        <v>4</v>
      </c>
      <c r="B43" s="6"/>
      <c r="C43" s="7"/>
      <c r="D43" s="30">
        <v>12433.699999998789</v>
      </c>
      <c r="E43" s="30">
        <v>680.48333333409391</v>
      </c>
      <c r="F43" s="30">
        <f t="shared" ref="F43:F44" si="34">SUM(D43:E43)</f>
        <v>13114.183333332883</v>
      </c>
      <c r="G43" s="30">
        <v>0</v>
      </c>
      <c r="H43" s="30">
        <v>0</v>
      </c>
      <c r="I43" s="30">
        <v>119.81666666665114</v>
      </c>
      <c r="J43" s="30">
        <f t="shared" ref="J43:J44" si="35">SUM(G43:I43)</f>
        <v>119.81666666665114</v>
      </c>
      <c r="K43" s="30">
        <v>0</v>
      </c>
      <c r="L43" s="30">
        <v>0</v>
      </c>
      <c r="M43" s="30">
        <v>11.666666666744277</v>
      </c>
      <c r="N43" s="30">
        <v>762.39999999897555</v>
      </c>
      <c r="O43" s="30">
        <v>216.96666666655801</v>
      </c>
      <c r="P43" s="30">
        <v>0</v>
      </c>
      <c r="Q43" s="30">
        <v>126.41666666674428</v>
      </c>
      <c r="R43" s="30">
        <f t="shared" ref="R43:R44" si="36">SUM(K43:Q43)</f>
        <v>1117.4499999990221</v>
      </c>
      <c r="S43" s="30">
        <v>0</v>
      </c>
      <c r="T43" s="30">
        <v>842.99999999976717</v>
      </c>
      <c r="U43" s="30">
        <v>0</v>
      </c>
      <c r="V43" s="30">
        <v>7093.3666666666977</v>
      </c>
      <c r="W43" s="30">
        <v>29852.883333333768</v>
      </c>
      <c r="X43" s="30">
        <v>0</v>
      </c>
      <c r="Y43" s="30">
        <v>846.26666666683741</v>
      </c>
      <c r="Z43" s="30">
        <v>4917.9999999995343</v>
      </c>
      <c r="AA43" s="30">
        <v>0</v>
      </c>
      <c r="AB43" s="30">
        <v>0</v>
      </c>
      <c r="AC43" s="30">
        <v>0</v>
      </c>
      <c r="AD43" s="30">
        <v>306.03333333320916</v>
      </c>
      <c r="AE43" s="30">
        <v>3347.6166666671634</v>
      </c>
      <c r="AF43" s="30">
        <f>SUM(S43:AE43)</f>
        <v>47207.166666666977</v>
      </c>
      <c r="AG43" s="30">
        <f>F43+J43+R43+AF43</f>
        <v>61558.616666665534</v>
      </c>
      <c r="AJ43" s="28">
        <f t="shared" si="26"/>
        <v>13114.183333332883</v>
      </c>
      <c r="AK43" s="28">
        <f t="shared" si="27"/>
        <v>119.81666666665114</v>
      </c>
      <c r="AL43" s="28">
        <f t="shared" si="28"/>
        <v>1117.4499999990221</v>
      </c>
      <c r="AM43" s="28">
        <f t="shared" si="29"/>
        <v>47207.166666666977</v>
      </c>
      <c r="AO43" s="32">
        <f>SUM(AJ43:AN43)</f>
        <v>61558.616666665534</v>
      </c>
    </row>
    <row r="44" spans="1:41" x14ac:dyDescent="0.35">
      <c r="A44" s="10" t="s">
        <v>5</v>
      </c>
      <c r="B44" s="6"/>
      <c r="C44" s="7"/>
      <c r="D44" s="30">
        <v>5340.9833333336283</v>
      </c>
      <c r="E44" s="30">
        <v>0</v>
      </c>
      <c r="F44" s="30">
        <f t="shared" si="34"/>
        <v>5340.9833333336283</v>
      </c>
      <c r="G44" s="30">
        <v>0</v>
      </c>
      <c r="H44" s="30">
        <v>0</v>
      </c>
      <c r="I44" s="30">
        <v>0</v>
      </c>
      <c r="J44" s="30">
        <f t="shared" si="35"/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f t="shared" si="36"/>
        <v>0</v>
      </c>
      <c r="S44" s="30">
        <v>0</v>
      </c>
      <c r="T44" s="30">
        <v>92.38333333353512</v>
      </c>
      <c r="U44" s="30">
        <v>0</v>
      </c>
      <c r="V44" s="30">
        <v>0</v>
      </c>
      <c r="W44" s="30">
        <v>93.166666666744277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f>SUM(S44:AE44)</f>
        <v>185.5500000002794</v>
      </c>
      <c r="AG44" s="30">
        <f>F44+J44+R44+AF44</f>
        <v>5526.5333333339076</v>
      </c>
      <c r="AJ44" s="28">
        <f t="shared" si="26"/>
        <v>5340.9833333336283</v>
      </c>
      <c r="AK44" s="28">
        <f t="shared" si="27"/>
        <v>0</v>
      </c>
      <c r="AL44" s="28">
        <f t="shared" si="28"/>
        <v>0</v>
      </c>
      <c r="AM44" s="28">
        <f t="shared" si="29"/>
        <v>185.5500000002794</v>
      </c>
      <c r="AO44" s="32">
        <f>SUM(AJ44:AN44)</f>
        <v>5526.5333333339076</v>
      </c>
    </row>
    <row r="45" spans="1:41" x14ac:dyDescent="0.35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41" x14ac:dyDescent="0.35">
      <c r="A46" s="10" t="s">
        <v>12</v>
      </c>
      <c r="B46" s="6"/>
      <c r="C46" s="7"/>
      <c r="D46" s="30">
        <v>48971.883333337493</v>
      </c>
      <c r="E46" s="30">
        <v>23142.950000007171</v>
      </c>
      <c r="F46" s="30">
        <f>F47+F48</f>
        <v>72114.833333344664</v>
      </c>
      <c r="G46" s="30">
        <v>26150.533333330881</v>
      </c>
      <c r="H46" s="30">
        <v>24929.283333329251</v>
      </c>
      <c r="I46" s="30">
        <v>6351.2166666663252</v>
      </c>
      <c r="J46" s="30">
        <f>J47+J48</f>
        <v>57431.033333326457</v>
      </c>
      <c r="K46" s="30">
        <v>98</v>
      </c>
      <c r="L46" s="30">
        <v>1147.1999999983236</v>
      </c>
      <c r="M46" s="30">
        <v>129.78333333344199</v>
      </c>
      <c r="N46" s="30">
        <v>3294.4666666674893</v>
      </c>
      <c r="O46" s="30">
        <v>3538.6166666657664</v>
      </c>
      <c r="P46" s="30">
        <v>794</v>
      </c>
      <c r="Q46" s="30">
        <v>3879.6166666666977</v>
      </c>
      <c r="R46" s="30">
        <f>R47+R48</f>
        <v>12881.683333331719</v>
      </c>
      <c r="S46" s="30">
        <v>4662.1499999999069</v>
      </c>
      <c r="T46" s="30">
        <v>5118.8499999998603</v>
      </c>
      <c r="U46" s="30">
        <v>288.73333333339542</v>
      </c>
      <c r="V46" s="30">
        <v>18739.116666664835</v>
      </c>
      <c r="W46" s="30">
        <v>41805.916666664183</v>
      </c>
      <c r="X46" s="30">
        <v>1204.033333333442</v>
      </c>
      <c r="Y46" s="30">
        <v>108574.01666666684</v>
      </c>
      <c r="Z46" s="30">
        <v>6491.0833333344199</v>
      </c>
      <c r="AA46" s="30">
        <v>1347.3333333332557</v>
      </c>
      <c r="AB46" s="30">
        <v>161.0999999998603</v>
      </c>
      <c r="AC46" s="30">
        <v>4735.7166666667908</v>
      </c>
      <c r="AD46" s="30">
        <v>4426.6666666662786</v>
      </c>
      <c r="AE46" s="30">
        <v>11405.166666666279</v>
      </c>
      <c r="AF46" s="30">
        <f>AF47+AF48</f>
        <v>208959.88333332934</v>
      </c>
      <c r="AG46" s="30">
        <f>+AG47+AG48</f>
        <v>351387.43333333218</v>
      </c>
      <c r="AJ46" s="28">
        <f>F46</f>
        <v>72114.833333344664</v>
      </c>
      <c r="AK46" s="28">
        <f>J46</f>
        <v>57431.033333326457</v>
      </c>
      <c r="AL46" s="28">
        <f>R46</f>
        <v>12881.683333331719</v>
      </c>
      <c r="AM46" s="28">
        <f t="shared" si="29"/>
        <v>208959.88333332934</v>
      </c>
      <c r="AO46" s="32">
        <f t="shared" ref="AO46" si="37">+AO47+AO48</f>
        <v>351387.43333333218</v>
      </c>
    </row>
    <row r="47" spans="1:41" x14ac:dyDescent="0.35">
      <c r="A47" s="10" t="s">
        <v>4</v>
      </c>
      <c r="B47" s="6"/>
      <c r="C47" s="7"/>
      <c r="D47" s="30">
        <v>27624.700000002747</v>
      </c>
      <c r="E47" s="30">
        <v>23142.950000007171</v>
      </c>
      <c r="F47" s="30">
        <f t="shared" ref="F47:F48" si="38">SUM(D47:E47)</f>
        <v>50767.650000009919</v>
      </c>
      <c r="G47" s="30">
        <v>26150.533333330881</v>
      </c>
      <c r="H47" s="30">
        <v>24929.283333329251</v>
      </c>
      <c r="I47" s="30">
        <v>6351.2166666663252</v>
      </c>
      <c r="J47" s="30">
        <f t="shared" ref="J47:J48" si="39">SUM(G47:I47)</f>
        <v>57431.033333326457</v>
      </c>
      <c r="K47" s="30">
        <v>98</v>
      </c>
      <c r="L47" s="30">
        <v>1147.1999999983236</v>
      </c>
      <c r="M47" s="30">
        <v>129.78333333344199</v>
      </c>
      <c r="N47" s="30">
        <v>3294.4666666674893</v>
      </c>
      <c r="O47" s="30">
        <v>3538.6166666657664</v>
      </c>
      <c r="P47" s="30">
        <v>794</v>
      </c>
      <c r="Q47" s="30">
        <v>3879.6166666666977</v>
      </c>
      <c r="R47" s="30">
        <f t="shared" ref="R47:R48" si="40">SUM(K47:Q47)</f>
        <v>12881.683333331719</v>
      </c>
      <c r="S47" s="30">
        <v>4662.1499999999069</v>
      </c>
      <c r="T47" s="30">
        <v>4452.5666666666511</v>
      </c>
      <c r="U47" s="30">
        <v>0</v>
      </c>
      <c r="V47" s="30">
        <v>18739.116666664835</v>
      </c>
      <c r="W47" s="30">
        <v>39810.183333331486</v>
      </c>
      <c r="X47" s="30">
        <v>42.100000000093132</v>
      </c>
      <c r="Y47" s="30">
        <v>108574.01666666684</v>
      </c>
      <c r="Z47" s="30">
        <v>4651.1666666674428</v>
      </c>
      <c r="AA47" s="30">
        <v>1347.3333333332557</v>
      </c>
      <c r="AB47" s="30">
        <v>0</v>
      </c>
      <c r="AC47" s="30">
        <v>4689.9166666667443</v>
      </c>
      <c r="AD47" s="30">
        <v>4426.6666666662786</v>
      </c>
      <c r="AE47" s="30">
        <v>10570.049999999814</v>
      </c>
      <c r="AF47" s="30">
        <f>SUM(S47:AE47)</f>
        <v>201965.26666666334</v>
      </c>
      <c r="AG47" s="30">
        <f>F47+J47+R47+AF47</f>
        <v>323045.63333333144</v>
      </c>
      <c r="AJ47" s="28">
        <f>F47</f>
        <v>50767.650000009919</v>
      </c>
      <c r="AK47" s="28">
        <f>J47</f>
        <v>57431.033333326457</v>
      </c>
      <c r="AL47" s="28">
        <f>R47</f>
        <v>12881.683333331719</v>
      </c>
      <c r="AM47" s="28">
        <f t="shared" si="29"/>
        <v>201965.26666666334</v>
      </c>
      <c r="AO47" s="32">
        <f>SUM(AJ47:AN47)</f>
        <v>323045.63333333144</v>
      </c>
    </row>
    <row r="48" spans="1:41" x14ac:dyDescent="0.35">
      <c r="A48" s="10" t="s">
        <v>5</v>
      </c>
      <c r="B48" s="6"/>
      <c r="C48" s="7"/>
      <c r="D48" s="30">
        <v>21347.183333334746</v>
      </c>
      <c r="E48" s="30">
        <v>0</v>
      </c>
      <c r="F48" s="30">
        <f t="shared" si="38"/>
        <v>21347.183333334746</v>
      </c>
      <c r="G48" s="30">
        <v>0</v>
      </c>
      <c r="H48" s="30">
        <v>0</v>
      </c>
      <c r="I48" s="30">
        <v>0</v>
      </c>
      <c r="J48" s="30">
        <f t="shared" si="39"/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f t="shared" si="40"/>
        <v>0</v>
      </c>
      <c r="S48" s="30">
        <v>0</v>
      </c>
      <c r="T48" s="30">
        <v>666.28333333320916</v>
      </c>
      <c r="U48" s="30">
        <v>288.73333333339542</v>
      </c>
      <c r="V48" s="30">
        <v>0</v>
      </c>
      <c r="W48" s="30">
        <v>1995.7333333326969</v>
      </c>
      <c r="X48" s="30">
        <v>1161.9333333333489</v>
      </c>
      <c r="Y48" s="30">
        <v>0</v>
      </c>
      <c r="Z48" s="30">
        <v>1839.9166666669771</v>
      </c>
      <c r="AA48" s="30">
        <v>0</v>
      </c>
      <c r="AB48" s="30">
        <v>161.0999999998603</v>
      </c>
      <c r="AC48" s="30">
        <v>45.800000000046566</v>
      </c>
      <c r="AD48" s="30">
        <v>0</v>
      </c>
      <c r="AE48" s="30">
        <v>835.11666666646488</v>
      </c>
      <c r="AF48" s="30">
        <f>SUM(S48:AE48)</f>
        <v>6994.6166666659992</v>
      </c>
      <c r="AG48" s="30">
        <f>F48+J48+R48+AF48</f>
        <v>28341.800000000745</v>
      </c>
      <c r="AJ48" s="28">
        <f>F48</f>
        <v>21347.183333334746</v>
      </c>
      <c r="AK48" s="28">
        <f>J48</f>
        <v>0</v>
      </c>
      <c r="AL48" s="28">
        <f>R48</f>
        <v>0</v>
      </c>
      <c r="AM48" s="28">
        <f t="shared" si="29"/>
        <v>6994.6166666659992</v>
      </c>
      <c r="AO48" s="32">
        <f>SUM(AJ48:AN48)</f>
        <v>28341.800000000745</v>
      </c>
    </row>
    <row r="49" spans="1:41" x14ac:dyDescent="0.35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41" x14ac:dyDescent="0.35">
      <c r="A50" s="10" t="s">
        <v>13</v>
      </c>
      <c r="B50" s="6"/>
      <c r="C50" s="7"/>
      <c r="D50" s="30">
        <v>35791.68179000415</v>
      </c>
      <c r="E50" s="30">
        <v>15977.097203340507</v>
      </c>
      <c r="F50" s="30">
        <f>F51+F52</f>
        <v>51768.778993344662</v>
      </c>
      <c r="G50" s="30">
        <v>1502.2612333308671</v>
      </c>
      <c r="H50" s="30">
        <v>889.41879999592265</v>
      </c>
      <c r="I50" s="30">
        <v>6351.2166666663252</v>
      </c>
      <c r="J50" s="30">
        <f>J51+J52</f>
        <v>8742.8966999931145</v>
      </c>
      <c r="K50" s="30">
        <v>31.996499999999997</v>
      </c>
      <c r="L50" s="30">
        <v>44.509333331657018</v>
      </c>
      <c r="M50" s="30">
        <v>129.78333333344199</v>
      </c>
      <c r="N50" s="30">
        <v>1322.1913333341558</v>
      </c>
      <c r="O50" s="30">
        <v>325.8718333324328</v>
      </c>
      <c r="P50" s="30">
        <v>794</v>
      </c>
      <c r="Q50" s="30">
        <v>3879.6166666666977</v>
      </c>
      <c r="R50" s="30">
        <f>R51+R52</f>
        <v>6527.9689999983857</v>
      </c>
      <c r="S50" s="30">
        <v>4662.1499999999069</v>
      </c>
      <c r="T50" s="30">
        <v>5118.8499999998603</v>
      </c>
      <c r="U50" s="30">
        <v>288.73333333339542</v>
      </c>
      <c r="V50" s="30">
        <v>18739.116666664835</v>
      </c>
      <c r="W50" s="30">
        <v>41805.916666664183</v>
      </c>
      <c r="X50" s="30">
        <v>1204.033333333442</v>
      </c>
      <c r="Y50" s="30">
        <v>108574.01666666684</v>
      </c>
      <c r="Z50" s="30">
        <v>6491.0833333344199</v>
      </c>
      <c r="AA50" s="30">
        <v>1347.3333333332557</v>
      </c>
      <c r="AB50" s="30">
        <v>161.0999999998603</v>
      </c>
      <c r="AC50" s="30">
        <v>4735.7166666667908</v>
      </c>
      <c r="AD50" s="30">
        <v>4426.6666666662786</v>
      </c>
      <c r="AE50" s="30">
        <v>11405.166666666279</v>
      </c>
      <c r="AF50" s="30">
        <f>AF51+AF52</f>
        <v>208959.88333332934</v>
      </c>
      <c r="AG50" s="30">
        <f>+AG51+AG52</f>
        <v>275999.5280266655</v>
      </c>
      <c r="AJ50" s="28">
        <f>F50</f>
        <v>51768.778993344662</v>
      </c>
      <c r="AK50" s="28">
        <f>J50</f>
        <v>8742.8966999931145</v>
      </c>
      <c r="AL50" s="28">
        <f>R50</f>
        <v>6527.9689999983857</v>
      </c>
      <c r="AM50" s="28">
        <f t="shared" si="29"/>
        <v>208959.88333332934</v>
      </c>
      <c r="AO50" s="32">
        <f>+AO51+AO52</f>
        <v>275999.5280266655</v>
      </c>
    </row>
    <row r="51" spans="1:41" x14ac:dyDescent="0.35">
      <c r="A51" s="10" t="s">
        <v>4</v>
      </c>
      <c r="B51" s="6"/>
      <c r="C51" s="7"/>
      <c r="D51" s="30">
        <v>19175.228456669411</v>
      </c>
      <c r="E51" s="30">
        <v>15977.097203340507</v>
      </c>
      <c r="F51" s="30">
        <f t="shared" ref="F51:F52" si="41">SUM(D51:E51)</f>
        <v>35152.325660009919</v>
      </c>
      <c r="G51" s="30">
        <v>1502.2612333308671</v>
      </c>
      <c r="H51" s="30">
        <v>889.41879999592265</v>
      </c>
      <c r="I51" s="30">
        <v>6351.2166666663252</v>
      </c>
      <c r="J51" s="30">
        <f t="shared" ref="J51:J52" si="42">SUM(G51:I51)</f>
        <v>8742.8966999931145</v>
      </c>
      <c r="K51" s="30">
        <v>31.996499999999997</v>
      </c>
      <c r="L51" s="30">
        <v>44.509333331657018</v>
      </c>
      <c r="M51" s="30">
        <v>129.78333333344199</v>
      </c>
      <c r="N51" s="30">
        <v>1322.1913333341558</v>
      </c>
      <c r="O51" s="30">
        <v>325.8718333324328</v>
      </c>
      <c r="P51" s="30">
        <v>794</v>
      </c>
      <c r="Q51" s="30">
        <v>3879.6166666666977</v>
      </c>
      <c r="R51" s="30">
        <f t="shared" ref="R51:R52" si="43">SUM(K51:Q51)</f>
        <v>6527.9689999983857</v>
      </c>
      <c r="S51" s="30">
        <v>4662.1499999999069</v>
      </c>
      <c r="T51" s="30">
        <v>4452.5666666666511</v>
      </c>
      <c r="U51" s="30">
        <v>0</v>
      </c>
      <c r="V51" s="30">
        <v>18739.116666664835</v>
      </c>
      <c r="W51" s="30">
        <v>39810.183333331486</v>
      </c>
      <c r="X51" s="30">
        <v>42.100000000093132</v>
      </c>
      <c r="Y51" s="30">
        <v>108574.01666666684</v>
      </c>
      <c r="Z51" s="30">
        <v>4651.1666666674428</v>
      </c>
      <c r="AA51" s="30">
        <v>1347.3333333332557</v>
      </c>
      <c r="AB51" s="30">
        <v>0</v>
      </c>
      <c r="AC51" s="30">
        <v>4689.9166666667443</v>
      </c>
      <c r="AD51" s="30">
        <v>4426.6666666662786</v>
      </c>
      <c r="AE51" s="30">
        <v>10570.049999999814</v>
      </c>
      <c r="AF51" s="30">
        <f>SUM(S51:AE51)</f>
        <v>201965.26666666334</v>
      </c>
      <c r="AG51" s="30">
        <f>F51+J51+R51+AF51</f>
        <v>252388.45802666477</v>
      </c>
      <c r="AJ51" s="28">
        <f>F51</f>
        <v>35152.325660009919</v>
      </c>
      <c r="AK51" s="28">
        <f>J51</f>
        <v>8742.8966999931145</v>
      </c>
      <c r="AL51" s="28">
        <f>R51</f>
        <v>6527.9689999983857</v>
      </c>
      <c r="AM51" s="28">
        <f t="shared" si="29"/>
        <v>201965.26666666334</v>
      </c>
      <c r="AO51" s="32">
        <f>SUM(AJ51:AN51)</f>
        <v>252388.45802666477</v>
      </c>
    </row>
    <row r="52" spans="1:41" x14ac:dyDescent="0.35">
      <c r="A52" s="10" t="s">
        <v>5</v>
      </c>
      <c r="B52" s="6"/>
      <c r="C52" s="7"/>
      <c r="D52" s="30">
        <v>16616.453333334743</v>
      </c>
      <c r="E52" s="30">
        <v>0</v>
      </c>
      <c r="F52" s="30">
        <f t="shared" si="41"/>
        <v>16616.453333334743</v>
      </c>
      <c r="G52" s="30">
        <v>0</v>
      </c>
      <c r="H52" s="30">
        <v>0</v>
      </c>
      <c r="I52" s="30">
        <v>0</v>
      </c>
      <c r="J52" s="30">
        <f t="shared" si="42"/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f t="shared" si="43"/>
        <v>0</v>
      </c>
      <c r="S52" s="30">
        <v>0</v>
      </c>
      <c r="T52" s="30">
        <v>666.28333333320916</v>
      </c>
      <c r="U52" s="30">
        <v>288.73333333339542</v>
      </c>
      <c r="V52" s="30">
        <v>0</v>
      </c>
      <c r="W52" s="30">
        <v>1995.7333333326969</v>
      </c>
      <c r="X52" s="30">
        <v>1161.9333333333489</v>
      </c>
      <c r="Y52" s="30">
        <v>0</v>
      </c>
      <c r="Z52" s="30">
        <v>1839.9166666669771</v>
      </c>
      <c r="AA52" s="30">
        <v>0</v>
      </c>
      <c r="AB52" s="30">
        <v>161.0999999998603</v>
      </c>
      <c r="AC52" s="30">
        <v>45.800000000046566</v>
      </c>
      <c r="AD52" s="30">
        <v>0</v>
      </c>
      <c r="AE52" s="30">
        <v>835.11666666646488</v>
      </c>
      <c r="AF52" s="30">
        <f>SUM(S52:AE52)</f>
        <v>6994.6166666659992</v>
      </c>
      <c r="AG52" s="30">
        <f>F52+J52+R52+AF52</f>
        <v>23611.070000000742</v>
      </c>
      <c r="AJ52" s="28">
        <f>F52</f>
        <v>16616.453333334743</v>
      </c>
      <c r="AK52" s="28">
        <f>J52</f>
        <v>0</v>
      </c>
      <c r="AL52" s="28">
        <f>R52</f>
        <v>0</v>
      </c>
      <c r="AM52" s="28">
        <f t="shared" si="29"/>
        <v>6994.6166666659992</v>
      </c>
      <c r="AO52" s="32">
        <f>SUM(AJ52:AN52)</f>
        <v>23611.070000000742</v>
      </c>
    </row>
    <row r="53" spans="1:41" x14ac:dyDescent="0.35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41" x14ac:dyDescent="0.35">
      <c r="A54" s="10" t="s">
        <v>14</v>
      </c>
      <c r="B54" s="6"/>
      <c r="C54" s="7"/>
      <c r="D54" s="30">
        <v>66746.566666669911</v>
      </c>
      <c r="E54" s="30">
        <v>23823.433333341265</v>
      </c>
      <c r="F54" s="30">
        <f>F55+F56</f>
        <v>90570.000000011176</v>
      </c>
      <c r="G54" s="30">
        <v>26150.533333330881</v>
      </c>
      <c r="H54" s="30">
        <v>24929.283333329251</v>
      </c>
      <c r="I54" s="30">
        <v>6471.0333333329763</v>
      </c>
      <c r="J54" s="30">
        <f>J55+J56</f>
        <v>57550.849999993108</v>
      </c>
      <c r="K54" s="30">
        <v>98</v>
      </c>
      <c r="L54" s="30">
        <v>1147.1999999983236</v>
      </c>
      <c r="M54" s="30">
        <v>141.45000000018626</v>
      </c>
      <c r="N54" s="30">
        <v>4056.8666666664649</v>
      </c>
      <c r="O54" s="30">
        <v>3755.5833333323244</v>
      </c>
      <c r="P54" s="30">
        <v>794</v>
      </c>
      <c r="Q54" s="30">
        <v>4006.033333333442</v>
      </c>
      <c r="R54" s="30">
        <f>R55+R56</f>
        <v>13999.133333330741</v>
      </c>
      <c r="S54" s="30">
        <v>4662.1499999999069</v>
      </c>
      <c r="T54" s="30">
        <v>6054.2333333331626</v>
      </c>
      <c r="U54" s="30">
        <v>288.73333333339542</v>
      </c>
      <c r="V54" s="30">
        <v>25832.483333331533</v>
      </c>
      <c r="W54" s="30">
        <v>71751.966666664695</v>
      </c>
      <c r="X54" s="30">
        <v>1204.033333333442</v>
      </c>
      <c r="Y54" s="30">
        <v>109420.28333333367</v>
      </c>
      <c r="Z54" s="30">
        <v>11409.083333333954</v>
      </c>
      <c r="AA54" s="30">
        <v>1347.3333333332557</v>
      </c>
      <c r="AB54" s="30">
        <v>161.0999999998603</v>
      </c>
      <c r="AC54" s="30">
        <v>4735.7166666667908</v>
      </c>
      <c r="AD54" s="30">
        <v>4732.6999999994878</v>
      </c>
      <c r="AE54" s="30">
        <v>14752.783333333442</v>
      </c>
      <c r="AF54" s="30">
        <f>AF55+AF56</f>
        <v>256352.5999999966</v>
      </c>
      <c r="AG54" s="30">
        <f>+AG55+AG56</f>
        <v>418472.58333333163</v>
      </c>
      <c r="AJ54" s="28">
        <f>F54</f>
        <v>90570.000000011176</v>
      </c>
      <c r="AK54" s="28">
        <f>J54</f>
        <v>57550.849999993108</v>
      </c>
      <c r="AL54" s="28">
        <f>R54</f>
        <v>13999.133333330741</v>
      </c>
      <c r="AM54" s="28">
        <f t="shared" si="29"/>
        <v>256352.5999999966</v>
      </c>
      <c r="AO54" s="32">
        <f t="shared" ref="AO54" si="44">+AO55+AO56</f>
        <v>418472.58333333163</v>
      </c>
    </row>
    <row r="55" spans="1:41" x14ac:dyDescent="0.35">
      <c r="A55" s="10" t="s">
        <v>4</v>
      </c>
      <c r="B55" s="6"/>
      <c r="C55" s="7"/>
      <c r="D55" s="30">
        <v>40058.400000001537</v>
      </c>
      <c r="E55" s="30">
        <v>23823.433333341265</v>
      </c>
      <c r="F55" s="30">
        <f t="shared" ref="F55:F56" si="45">SUM(D55:E55)</f>
        <v>63881.833333342802</v>
      </c>
      <c r="G55" s="30">
        <v>26150.533333330881</v>
      </c>
      <c r="H55" s="30">
        <v>24929.283333329251</v>
      </c>
      <c r="I55" s="30">
        <v>6471.0333333329763</v>
      </c>
      <c r="J55" s="30">
        <f t="shared" ref="J55:J56" si="46">SUM(G55:I55)</f>
        <v>57550.849999993108</v>
      </c>
      <c r="K55" s="30">
        <v>98</v>
      </c>
      <c r="L55" s="30">
        <v>1147.1999999983236</v>
      </c>
      <c r="M55" s="30">
        <v>141.45000000018626</v>
      </c>
      <c r="N55" s="30">
        <v>4056.8666666664649</v>
      </c>
      <c r="O55" s="30">
        <v>3755.5833333323244</v>
      </c>
      <c r="P55" s="30">
        <v>794</v>
      </c>
      <c r="Q55" s="30">
        <v>4006.033333333442</v>
      </c>
      <c r="R55" s="30">
        <f t="shared" ref="R55:R56" si="47">SUM(K55:Q55)</f>
        <v>13999.133333330741</v>
      </c>
      <c r="S55" s="30">
        <v>4662.1499999999069</v>
      </c>
      <c r="T55" s="30">
        <v>5295.5666666664183</v>
      </c>
      <c r="U55" s="30">
        <v>0</v>
      </c>
      <c r="V55" s="30">
        <v>25832.483333331533</v>
      </c>
      <c r="W55" s="30">
        <v>69663.066666665254</v>
      </c>
      <c r="X55" s="30">
        <v>42.100000000093132</v>
      </c>
      <c r="Y55" s="30">
        <v>109420.28333333367</v>
      </c>
      <c r="Z55" s="30">
        <v>9569.1666666669771</v>
      </c>
      <c r="AA55" s="30">
        <v>1347.3333333332557</v>
      </c>
      <c r="AB55" s="30">
        <v>0</v>
      </c>
      <c r="AC55" s="30">
        <v>4689.9166666667443</v>
      </c>
      <c r="AD55" s="30">
        <v>4732.6999999994878</v>
      </c>
      <c r="AE55" s="30">
        <v>13917.666666666977</v>
      </c>
      <c r="AF55" s="30">
        <f>SUM(S55:AE55)</f>
        <v>249172.43333333032</v>
      </c>
      <c r="AG55" s="30">
        <f>F55+J55+R55+AF55</f>
        <v>384604.24999999697</v>
      </c>
      <c r="AJ55" s="28">
        <f>F55</f>
        <v>63881.833333342802</v>
      </c>
      <c r="AK55" s="28">
        <f>J55</f>
        <v>57550.849999993108</v>
      </c>
      <c r="AL55" s="28">
        <f>R55</f>
        <v>13999.133333330741</v>
      </c>
      <c r="AM55" s="28">
        <f t="shared" si="29"/>
        <v>249172.43333333032</v>
      </c>
      <c r="AO55" s="32">
        <f>SUM(AJ55:AN55)</f>
        <v>384604.24999999697</v>
      </c>
    </row>
    <row r="56" spans="1:41" x14ac:dyDescent="0.35">
      <c r="A56" s="10" t="s">
        <v>5</v>
      </c>
      <c r="B56" s="6"/>
      <c r="C56" s="7"/>
      <c r="D56" s="30">
        <v>26688.166666668374</v>
      </c>
      <c r="E56" s="30">
        <v>0</v>
      </c>
      <c r="F56" s="30">
        <f t="shared" si="45"/>
        <v>26688.166666668374</v>
      </c>
      <c r="G56" s="30">
        <v>0</v>
      </c>
      <c r="H56" s="30">
        <v>0</v>
      </c>
      <c r="I56" s="30">
        <v>0</v>
      </c>
      <c r="J56" s="30">
        <f t="shared" si="46"/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f t="shared" si="47"/>
        <v>0</v>
      </c>
      <c r="S56" s="30">
        <v>0</v>
      </c>
      <c r="T56" s="30">
        <v>758.66666666674428</v>
      </c>
      <c r="U56" s="30">
        <v>288.73333333339542</v>
      </c>
      <c r="V56" s="30">
        <v>0</v>
      </c>
      <c r="W56" s="30">
        <v>2088.8999999994412</v>
      </c>
      <c r="X56" s="30">
        <v>1161.9333333333489</v>
      </c>
      <c r="Y56" s="30">
        <v>0</v>
      </c>
      <c r="Z56" s="30">
        <v>1839.9166666669771</v>
      </c>
      <c r="AA56" s="30">
        <v>0</v>
      </c>
      <c r="AB56" s="30">
        <v>161.0999999998603</v>
      </c>
      <c r="AC56" s="30">
        <v>45.800000000046566</v>
      </c>
      <c r="AD56" s="30">
        <v>0</v>
      </c>
      <c r="AE56" s="30">
        <v>835.11666666646488</v>
      </c>
      <c r="AF56" s="30">
        <f>SUM(S56:AE56)</f>
        <v>7180.1666666662786</v>
      </c>
      <c r="AG56" s="30">
        <f>F56+J56+R56+AF56</f>
        <v>33868.333333334653</v>
      </c>
      <c r="AJ56" s="28">
        <f>F56</f>
        <v>26688.166666668374</v>
      </c>
      <c r="AK56" s="28">
        <f>J56</f>
        <v>0</v>
      </c>
      <c r="AL56" s="28">
        <f>R56</f>
        <v>0</v>
      </c>
      <c r="AM56" s="28">
        <f t="shared" si="29"/>
        <v>7180.1666666662786</v>
      </c>
      <c r="AO56" s="32">
        <f>SUM(AJ56:AN56)</f>
        <v>33868.333333334653</v>
      </c>
    </row>
    <row r="57" spans="1:41" x14ac:dyDescent="0.35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41" x14ac:dyDescent="0.35">
      <c r="A58" s="15" t="s">
        <v>15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</row>
    <row r="59" spans="1:41" ht="14.25" customHeight="1" x14ac:dyDescent="0.35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41" ht="16.5" customHeight="1" x14ac:dyDescent="0.35">
      <c r="A60" s="5" t="s">
        <v>16</v>
      </c>
      <c r="B60" s="18"/>
      <c r="C60" s="19"/>
      <c r="D60" s="30">
        <v>4177792.1338</v>
      </c>
      <c r="E60" s="30">
        <v>2013865.8319000001</v>
      </c>
      <c r="F60" s="30">
        <f>+F62+F80</f>
        <v>6191657.9657000005</v>
      </c>
      <c r="G60" s="30">
        <v>4589.1019999999999</v>
      </c>
      <c r="H60" s="30">
        <v>487.24</v>
      </c>
      <c r="I60" s="30">
        <v>114383.32899999998</v>
      </c>
      <c r="J60" s="30">
        <f>+J62+J80</f>
        <v>119459.67099999999</v>
      </c>
      <c r="K60" s="30">
        <v>155</v>
      </c>
      <c r="L60" s="30">
        <v>26.96</v>
      </c>
      <c r="M60" s="30">
        <v>2506.2349999999997</v>
      </c>
      <c r="N60" s="30">
        <v>33912.92</v>
      </c>
      <c r="O60" s="30">
        <v>343</v>
      </c>
      <c r="P60" s="30">
        <v>7299.05</v>
      </c>
      <c r="Q60" s="30">
        <v>31605.324000000001</v>
      </c>
      <c r="R60" s="30">
        <f>+R62+R80</f>
        <v>75848.489000000001</v>
      </c>
      <c r="S60" s="30">
        <v>30454.399999999998</v>
      </c>
      <c r="T60" s="30">
        <v>96680.809000000008</v>
      </c>
      <c r="U60" s="30">
        <v>23707.200000000001</v>
      </c>
      <c r="V60" s="30">
        <v>588752.08400000015</v>
      </c>
      <c r="W60" s="30">
        <v>1296457.5072000001</v>
      </c>
      <c r="X60" s="30">
        <v>524122.01</v>
      </c>
      <c r="Y60" s="30">
        <v>0</v>
      </c>
      <c r="Z60" s="30">
        <v>316168.25800000003</v>
      </c>
      <c r="AA60" s="30">
        <v>6500</v>
      </c>
      <c r="AB60" s="30">
        <v>15245.456999999999</v>
      </c>
      <c r="AC60" s="30">
        <v>14192.441999999999</v>
      </c>
      <c r="AD60" s="30">
        <v>54163.093000000008</v>
      </c>
      <c r="AE60" s="30">
        <v>173837.15600000002</v>
      </c>
      <c r="AF60" s="30">
        <f>+AF62+AF80</f>
        <v>3140280.4161999999</v>
      </c>
      <c r="AG60" s="30">
        <f t="shared" ref="AG60" si="48">+AG62+AG80</f>
        <v>9527246.5419000015</v>
      </c>
      <c r="AJ60" s="28">
        <f>F60</f>
        <v>6191657.9657000005</v>
      </c>
      <c r="AK60" s="28">
        <f>J60</f>
        <v>119459.67099999999</v>
      </c>
      <c r="AL60" s="28">
        <f>R60</f>
        <v>75848.489000000001</v>
      </c>
      <c r="AM60" s="28">
        <f t="shared" si="29"/>
        <v>3140280.4161999999</v>
      </c>
      <c r="AO60" s="32">
        <f t="shared" ref="AO60" si="49">+AO62+AO80</f>
        <v>9527246.5419000015</v>
      </c>
    </row>
    <row r="61" spans="1:41" x14ac:dyDescent="0.35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41" x14ac:dyDescent="0.35">
      <c r="A62" s="5" t="s">
        <v>17</v>
      </c>
      <c r="B62" s="18"/>
      <c r="C62" s="19"/>
      <c r="D62" s="30">
        <v>2675604.3969999999</v>
      </c>
      <c r="E62" s="30">
        <v>2013865.8319000001</v>
      </c>
      <c r="F62" s="30">
        <f>+F64+F72</f>
        <v>4689470.2289000005</v>
      </c>
      <c r="G62" s="30">
        <v>4589.1019999999999</v>
      </c>
      <c r="H62" s="30">
        <v>487.24</v>
      </c>
      <c r="I62" s="30">
        <v>114383.32899999998</v>
      </c>
      <c r="J62" s="30">
        <f>+J64+J72</f>
        <v>119459.67099999999</v>
      </c>
      <c r="K62" s="30">
        <v>155</v>
      </c>
      <c r="L62" s="30">
        <v>26.96</v>
      </c>
      <c r="M62" s="30">
        <v>2506.2349999999997</v>
      </c>
      <c r="N62" s="30">
        <v>33912.92</v>
      </c>
      <c r="O62" s="30">
        <v>343</v>
      </c>
      <c r="P62" s="30">
        <v>7299.05</v>
      </c>
      <c r="Q62" s="30">
        <v>31605.324000000001</v>
      </c>
      <c r="R62" s="30">
        <f>+R64+R72</f>
        <v>75848.489000000001</v>
      </c>
      <c r="S62" s="30">
        <v>30454.399999999998</v>
      </c>
      <c r="T62" s="30">
        <v>41355.672000000013</v>
      </c>
      <c r="U62" s="30">
        <v>0</v>
      </c>
      <c r="V62" s="30">
        <v>588752.08400000015</v>
      </c>
      <c r="W62" s="30">
        <v>854231.52320000005</v>
      </c>
      <c r="X62" s="30">
        <v>17503.009999999998</v>
      </c>
      <c r="Y62" s="30">
        <v>0</v>
      </c>
      <c r="Z62" s="30">
        <v>89851.58</v>
      </c>
      <c r="AA62" s="30">
        <v>6500</v>
      </c>
      <c r="AB62" s="30">
        <v>0</v>
      </c>
      <c r="AC62" s="30">
        <v>6716.759</v>
      </c>
      <c r="AD62" s="30">
        <v>54163.093000000008</v>
      </c>
      <c r="AE62" s="30">
        <v>100578.376</v>
      </c>
      <c r="AF62" s="30">
        <f>+AF64+AF72</f>
        <v>1790106.4972000001</v>
      </c>
      <c r="AG62" s="30">
        <f t="shared" ref="AG62" si="50">+AG64+AG72</f>
        <v>6674884.8861000007</v>
      </c>
      <c r="AJ62" s="28">
        <f>F62</f>
        <v>4689470.2289000005</v>
      </c>
      <c r="AK62" s="28">
        <f>J62</f>
        <v>119459.67099999999</v>
      </c>
      <c r="AL62" s="28">
        <f>R62</f>
        <v>75848.489000000001</v>
      </c>
      <c r="AM62" s="28">
        <f t="shared" si="29"/>
        <v>1790106.4972000001</v>
      </c>
      <c r="AO62" s="32">
        <f t="shared" ref="AO62" si="51">+AO64+AO72</f>
        <v>6674884.8861000007</v>
      </c>
    </row>
    <row r="63" spans="1:41" x14ac:dyDescent="0.35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41" x14ac:dyDescent="0.35">
      <c r="A64" s="5" t="s">
        <v>18</v>
      </c>
      <c r="B64" s="18"/>
      <c r="C64" s="19"/>
      <c r="D64" s="30">
        <v>1322256.199</v>
      </c>
      <c r="E64" s="30">
        <v>927701.97080000001</v>
      </c>
      <c r="F64" s="30">
        <f>SUM(F65:F70)</f>
        <v>2249958.1698000003</v>
      </c>
      <c r="G64" s="30">
        <v>223.52</v>
      </c>
      <c r="H64" s="30">
        <v>325.20000000000005</v>
      </c>
      <c r="I64" s="30">
        <v>50056.21699999999</v>
      </c>
      <c r="J64" s="30">
        <f>SUM(J65:J70)</f>
        <v>50604.936999999991</v>
      </c>
      <c r="K64" s="30">
        <v>155</v>
      </c>
      <c r="L64" s="30">
        <v>3.2800000000000002</v>
      </c>
      <c r="M64" s="30">
        <v>591.65499999999997</v>
      </c>
      <c r="N64" s="30">
        <v>33912.92</v>
      </c>
      <c r="O64" s="30">
        <v>303.05</v>
      </c>
      <c r="P64" s="30">
        <v>1200</v>
      </c>
      <c r="Q64" s="30">
        <v>12525.045</v>
      </c>
      <c r="R64" s="30">
        <f>SUM(R65:R70)</f>
        <v>48690.95</v>
      </c>
      <c r="S64" s="30">
        <v>20910.64</v>
      </c>
      <c r="T64" s="30">
        <v>39898.172000000013</v>
      </c>
      <c r="U64" s="30">
        <v>0</v>
      </c>
      <c r="V64" s="30">
        <v>252312.49400000004</v>
      </c>
      <c r="W64" s="30">
        <v>59346.031000000003</v>
      </c>
      <c r="X64" s="30">
        <v>17503.009999999998</v>
      </c>
      <c r="Y64" s="30">
        <v>0</v>
      </c>
      <c r="Z64" s="30">
        <v>87024.701000000001</v>
      </c>
      <c r="AA64" s="30">
        <v>2000</v>
      </c>
      <c r="AB64" s="30">
        <v>0</v>
      </c>
      <c r="AC64" s="30">
        <v>2189.759</v>
      </c>
      <c r="AD64" s="30">
        <v>25575.092900000003</v>
      </c>
      <c r="AE64" s="30">
        <v>87558.376000000004</v>
      </c>
      <c r="AF64" s="30">
        <f>SUM(AF65:AF70)</f>
        <v>594318.27590000012</v>
      </c>
      <c r="AG64" s="30">
        <f t="shared" ref="AG64" si="52">SUM(AG65:AG70)</f>
        <v>2943572.3327000001</v>
      </c>
      <c r="AJ64" s="28">
        <f t="shared" ref="AJ64:AJ70" si="53">F64</f>
        <v>2249958.1698000003</v>
      </c>
      <c r="AK64" s="28">
        <f t="shared" ref="AK64:AK70" si="54">J64</f>
        <v>50604.936999999991</v>
      </c>
      <c r="AL64" s="28">
        <f t="shared" ref="AL64:AL70" si="55">R64</f>
        <v>48690.95</v>
      </c>
      <c r="AM64" s="28">
        <f t="shared" si="29"/>
        <v>594318.27590000012</v>
      </c>
      <c r="AO64" s="32">
        <f t="shared" ref="AO64" si="56">SUM(AO65:AO70)</f>
        <v>2943572.3327000001</v>
      </c>
    </row>
    <row r="65" spans="1:41" x14ac:dyDescent="0.35">
      <c r="A65" s="10" t="s">
        <v>19</v>
      </c>
      <c r="B65" s="6"/>
      <c r="C65" s="7"/>
      <c r="D65" s="30">
        <v>130334.47</v>
      </c>
      <c r="E65" s="30">
        <v>329646.91080000001</v>
      </c>
      <c r="F65" s="30">
        <f t="shared" ref="F65:F70" si="57">SUM(D65:E65)</f>
        <v>459981.38080000004</v>
      </c>
      <c r="G65" s="30">
        <v>223.52</v>
      </c>
      <c r="H65" s="30">
        <v>325.20000000000005</v>
      </c>
      <c r="I65" s="30">
        <v>50056.21699999999</v>
      </c>
      <c r="J65" s="30">
        <f t="shared" ref="J65:J70" si="58">SUM(G65:I65)</f>
        <v>50604.936999999991</v>
      </c>
      <c r="K65" s="30">
        <v>155</v>
      </c>
      <c r="L65" s="30">
        <v>3.2800000000000002</v>
      </c>
      <c r="M65" s="30">
        <v>591.65499999999997</v>
      </c>
      <c r="N65" s="30">
        <v>32030</v>
      </c>
      <c r="O65" s="30">
        <v>303.05</v>
      </c>
      <c r="P65" s="30">
        <v>0</v>
      </c>
      <c r="Q65" s="30">
        <v>0</v>
      </c>
      <c r="R65" s="30">
        <f t="shared" ref="R65:R70" si="59">SUM(K65:Q65)</f>
        <v>33082.985000000001</v>
      </c>
      <c r="S65" s="30">
        <v>6374.3200000000006</v>
      </c>
      <c r="T65" s="30">
        <v>0</v>
      </c>
      <c r="U65" s="30">
        <v>0</v>
      </c>
      <c r="V65" s="30">
        <v>0</v>
      </c>
      <c r="W65" s="30">
        <v>35546.199000000001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25575.092900000003</v>
      </c>
      <c r="AE65" s="30">
        <v>0</v>
      </c>
      <c r="AF65" s="30">
        <f t="shared" ref="AF65:AF70" si="60">SUM(S65:AE65)</f>
        <v>67495.611900000004</v>
      </c>
      <c r="AG65" s="30">
        <f t="shared" ref="AG65:AG70" si="61">F65+J65+R65+AF65</f>
        <v>611164.91470000008</v>
      </c>
      <c r="AJ65" s="28">
        <f t="shared" si="53"/>
        <v>459981.38080000004</v>
      </c>
      <c r="AK65" s="28">
        <f t="shared" si="54"/>
        <v>50604.936999999991</v>
      </c>
      <c r="AL65" s="28">
        <f t="shared" si="55"/>
        <v>33082.985000000001</v>
      </c>
      <c r="AM65" s="28">
        <f t="shared" si="29"/>
        <v>67495.611900000004</v>
      </c>
      <c r="AO65" s="32">
        <f>SUM(AJ65:AN65)</f>
        <v>611164.91470000008</v>
      </c>
    </row>
    <row r="66" spans="1:41" x14ac:dyDescent="0.35">
      <c r="A66" s="10" t="s">
        <v>20</v>
      </c>
      <c r="B66" s="6"/>
      <c r="C66" s="7"/>
      <c r="D66" s="30">
        <v>78349.019</v>
      </c>
      <c r="E66" s="30">
        <v>0</v>
      </c>
      <c r="F66" s="30">
        <f t="shared" si="57"/>
        <v>78349.019</v>
      </c>
      <c r="G66" s="30">
        <v>0</v>
      </c>
      <c r="H66" s="30">
        <v>0</v>
      </c>
      <c r="I66" s="30">
        <v>0</v>
      </c>
      <c r="J66" s="30">
        <f t="shared" si="58"/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11106.689</v>
      </c>
      <c r="R66" s="30">
        <f t="shared" si="59"/>
        <v>11106.689</v>
      </c>
      <c r="S66" s="30">
        <v>0</v>
      </c>
      <c r="T66" s="30">
        <v>2453.6219999999998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87024.701000000001</v>
      </c>
      <c r="AA66" s="30">
        <v>0</v>
      </c>
      <c r="AB66" s="30">
        <v>0</v>
      </c>
      <c r="AC66" s="30">
        <v>2189.759</v>
      </c>
      <c r="AD66" s="30">
        <v>0</v>
      </c>
      <c r="AE66" s="30">
        <v>6250.0590000000002</v>
      </c>
      <c r="AF66" s="30">
        <f t="shared" si="60"/>
        <v>97918.141000000003</v>
      </c>
      <c r="AG66" s="30">
        <f t="shared" si="61"/>
        <v>187373.84899999999</v>
      </c>
      <c r="AJ66" s="28">
        <f t="shared" si="53"/>
        <v>78349.019</v>
      </c>
      <c r="AK66" s="28">
        <f t="shared" si="54"/>
        <v>0</v>
      </c>
      <c r="AL66" s="28">
        <f t="shared" si="55"/>
        <v>11106.689</v>
      </c>
      <c r="AM66" s="28">
        <f t="shared" si="29"/>
        <v>97918.141000000003</v>
      </c>
      <c r="AO66" s="32">
        <f t="shared" ref="AO66:AO70" si="62">SUM(AJ66:AN66)</f>
        <v>187373.84899999999</v>
      </c>
    </row>
    <row r="67" spans="1:41" x14ac:dyDescent="0.35">
      <c r="A67" s="10" t="s">
        <v>21</v>
      </c>
      <c r="B67" s="6"/>
      <c r="C67" s="7"/>
      <c r="D67" s="30">
        <v>0</v>
      </c>
      <c r="E67" s="30">
        <v>0</v>
      </c>
      <c r="F67" s="30">
        <f t="shared" si="57"/>
        <v>0</v>
      </c>
      <c r="G67" s="30">
        <v>0</v>
      </c>
      <c r="H67" s="30">
        <v>0</v>
      </c>
      <c r="I67" s="30">
        <v>0</v>
      </c>
      <c r="J67" s="30">
        <f t="shared" si="58"/>
        <v>0</v>
      </c>
      <c r="K67" s="30">
        <v>0</v>
      </c>
      <c r="L67" s="30">
        <v>0</v>
      </c>
      <c r="M67" s="30">
        <v>0</v>
      </c>
      <c r="N67" s="30">
        <v>1882.92</v>
      </c>
      <c r="O67" s="30">
        <v>0</v>
      </c>
      <c r="P67" s="30">
        <v>1200</v>
      </c>
      <c r="Q67" s="30">
        <v>1418.356</v>
      </c>
      <c r="R67" s="30">
        <f t="shared" si="59"/>
        <v>4501.2759999999998</v>
      </c>
      <c r="S67" s="30">
        <v>0</v>
      </c>
      <c r="T67" s="30">
        <v>37444.55000000001</v>
      </c>
      <c r="U67" s="30">
        <v>0</v>
      </c>
      <c r="V67" s="30">
        <v>81052.173999999999</v>
      </c>
      <c r="W67" s="30">
        <v>23799.832000000002</v>
      </c>
      <c r="X67" s="30">
        <v>17503.009999999998</v>
      </c>
      <c r="Y67" s="30">
        <v>0</v>
      </c>
      <c r="Z67" s="30">
        <v>0</v>
      </c>
      <c r="AA67" s="30">
        <v>2000</v>
      </c>
      <c r="AB67" s="30">
        <v>0</v>
      </c>
      <c r="AC67" s="30">
        <v>0</v>
      </c>
      <c r="AD67" s="30">
        <v>0</v>
      </c>
      <c r="AE67" s="30">
        <v>81308.31700000001</v>
      </c>
      <c r="AF67" s="30">
        <f t="shared" si="60"/>
        <v>243107.88300000003</v>
      </c>
      <c r="AG67" s="30">
        <f t="shared" si="61"/>
        <v>247609.15900000004</v>
      </c>
      <c r="AJ67" s="28">
        <f t="shared" si="53"/>
        <v>0</v>
      </c>
      <c r="AK67" s="28">
        <f t="shared" si="54"/>
        <v>0</v>
      </c>
      <c r="AL67" s="28">
        <f t="shared" si="55"/>
        <v>4501.2759999999998</v>
      </c>
      <c r="AM67" s="28">
        <f t="shared" si="29"/>
        <v>243107.88300000003</v>
      </c>
      <c r="AO67" s="32">
        <f t="shared" si="62"/>
        <v>247609.15900000004</v>
      </c>
    </row>
    <row r="68" spans="1:41" x14ac:dyDescent="0.35">
      <c r="A68" s="10" t="s">
        <v>22</v>
      </c>
      <c r="B68" s="6"/>
      <c r="C68" s="7"/>
      <c r="D68" s="30">
        <v>1113572.71</v>
      </c>
      <c r="E68" s="30">
        <v>598055.05999999994</v>
      </c>
      <c r="F68" s="30">
        <f t="shared" si="57"/>
        <v>1711627.77</v>
      </c>
      <c r="G68" s="30">
        <v>0</v>
      </c>
      <c r="H68" s="30">
        <v>0</v>
      </c>
      <c r="I68" s="30">
        <v>0</v>
      </c>
      <c r="J68" s="30">
        <f t="shared" si="58"/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f t="shared" si="59"/>
        <v>0</v>
      </c>
      <c r="S68" s="30">
        <v>14536.32</v>
      </c>
      <c r="T68" s="30">
        <v>0</v>
      </c>
      <c r="U68" s="30">
        <v>0</v>
      </c>
      <c r="V68" s="30">
        <v>171260.32000000004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f t="shared" si="60"/>
        <v>185796.64000000004</v>
      </c>
      <c r="AG68" s="30">
        <f t="shared" si="61"/>
        <v>1897424.4100000001</v>
      </c>
      <c r="AJ68" s="28">
        <f t="shared" si="53"/>
        <v>1711627.77</v>
      </c>
      <c r="AK68" s="28">
        <f t="shared" si="54"/>
        <v>0</v>
      </c>
      <c r="AL68" s="28">
        <f t="shared" si="55"/>
        <v>0</v>
      </c>
      <c r="AM68" s="28">
        <f t="shared" ref="AM68:AM98" si="63">AF68</f>
        <v>185796.64000000004</v>
      </c>
      <c r="AO68" s="32">
        <f t="shared" si="62"/>
        <v>1897424.4100000001</v>
      </c>
    </row>
    <row r="69" spans="1:41" x14ac:dyDescent="0.35">
      <c r="A69" s="10" t="s">
        <v>23</v>
      </c>
      <c r="B69" s="6"/>
      <c r="C69" s="7"/>
      <c r="D69" s="30">
        <v>0</v>
      </c>
      <c r="E69" s="30">
        <v>0</v>
      </c>
      <c r="F69" s="30">
        <f t="shared" si="57"/>
        <v>0</v>
      </c>
      <c r="G69" s="30">
        <v>0</v>
      </c>
      <c r="H69" s="30">
        <v>0</v>
      </c>
      <c r="I69" s="30">
        <v>0</v>
      </c>
      <c r="J69" s="30">
        <f t="shared" si="58"/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f t="shared" si="59"/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f t="shared" si="60"/>
        <v>0</v>
      </c>
      <c r="AG69" s="30">
        <f t="shared" si="61"/>
        <v>0</v>
      </c>
      <c r="AJ69" s="28">
        <f t="shared" si="53"/>
        <v>0</v>
      </c>
      <c r="AK69" s="28">
        <f t="shared" si="54"/>
        <v>0</v>
      </c>
      <c r="AL69" s="28">
        <f t="shared" si="55"/>
        <v>0</v>
      </c>
      <c r="AM69" s="28">
        <f t="shared" si="63"/>
        <v>0</v>
      </c>
      <c r="AO69" s="32">
        <f t="shared" si="62"/>
        <v>0</v>
      </c>
    </row>
    <row r="70" spans="1:41" x14ac:dyDescent="0.35">
      <c r="A70" s="10" t="s">
        <v>24</v>
      </c>
      <c r="B70" s="6"/>
      <c r="C70" s="7"/>
      <c r="D70" s="30">
        <v>0</v>
      </c>
      <c r="E70" s="30">
        <v>0</v>
      </c>
      <c r="F70" s="30">
        <f t="shared" si="57"/>
        <v>0</v>
      </c>
      <c r="G70" s="30">
        <v>0</v>
      </c>
      <c r="H70" s="30">
        <v>0</v>
      </c>
      <c r="I70" s="30">
        <v>0</v>
      </c>
      <c r="J70" s="30">
        <f t="shared" si="58"/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f t="shared" si="59"/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f t="shared" si="60"/>
        <v>0</v>
      </c>
      <c r="AG70" s="30">
        <f t="shared" si="61"/>
        <v>0</v>
      </c>
      <c r="AJ70" s="28">
        <f t="shared" si="53"/>
        <v>0</v>
      </c>
      <c r="AK70" s="28">
        <f t="shared" si="54"/>
        <v>0</v>
      </c>
      <c r="AL70" s="28">
        <f t="shared" si="55"/>
        <v>0</v>
      </c>
      <c r="AM70" s="28">
        <f t="shared" si="63"/>
        <v>0</v>
      </c>
      <c r="AO70" s="32">
        <f t="shared" si="62"/>
        <v>0</v>
      </c>
    </row>
    <row r="71" spans="1:41" x14ac:dyDescent="0.35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41" x14ac:dyDescent="0.35">
      <c r="A72" s="5" t="s">
        <v>25</v>
      </c>
      <c r="B72" s="18"/>
      <c r="C72" s="19"/>
      <c r="D72" s="30">
        <v>1353348.1979999999</v>
      </c>
      <c r="E72" s="30">
        <v>1086163.8611000001</v>
      </c>
      <c r="F72" s="30">
        <f>SUM(F73:F78)</f>
        <v>2439512.0591000002</v>
      </c>
      <c r="G72" s="30">
        <v>4365.5819999999994</v>
      </c>
      <c r="H72" s="30">
        <v>162.04</v>
      </c>
      <c r="I72" s="30">
        <v>64327.111999999994</v>
      </c>
      <c r="J72" s="30">
        <f>SUM(J73:J78)</f>
        <v>68854.733999999997</v>
      </c>
      <c r="K72" s="30">
        <v>0</v>
      </c>
      <c r="L72" s="30">
        <v>23.68</v>
      </c>
      <c r="M72" s="30">
        <v>1914.58</v>
      </c>
      <c r="N72" s="30">
        <v>0</v>
      </c>
      <c r="O72" s="30">
        <v>39.950000000000003</v>
      </c>
      <c r="P72" s="30">
        <v>6099.05</v>
      </c>
      <c r="Q72" s="30">
        <v>19080.278999999999</v>
      </c>
      <c r="R72" s="30">
        <f>SUM(R73:R78)</f>
        <v>27157.538999999997</v>
      </c>
      <c r="S72" s="30">
        <v>9543.7599999999984</v>
      </c>
      <c r="T72" s="30">
        <v>1457.5</v>
      </c>
      <c r="U72" s="30">
        <v>0</v>
      </c>
      <c r="V72" s="30">
        <v>336439.59000000008</v>
      </c>
      <c r="W72" s="30">
        <v>794885.4922000001</v>
      </c>
      <c r="X72" s="30">
        <v>0</v>
      </c>
      <c r="Y72" s="30">
        <v>0</v>
      </c>
      <c r="Z72" s="30">
        <v>2826.8789999999999</v>
      </c>
      <c r="AA72" s="30">
        <v>4500</v>
      </c>
      <c r="AB72" s="30">
        <v>0</v>
      </c>
      <c r="AC72" s="30">
        <v>4527</v>
      </c>
      <c r="AD72" s="30">
        <v>28588.000100000001</v>
      </c>
      <c r="AE72" s="30">
        <v>13020</v>
      </c>
      <c r="AF72" s="30">
        <f>SUM(AF73:AF78)</f>
        <v>1195788.2213000001</v>
      </c>
      <c r="AG72" s="30">
        <f t="shared" ref="AG72" si="64">SUM(AG73:AG78)</f>
        <v>3731312.5534000006</v>
      </c>
      <c r="AJ72" s="28">
        <f t="shared" ref="AJ72:AJ78" si="65">F72</f>
        <v>2439512.0591000002</v>
      </c>
      <c r="AK72" s="28">
        <f t="shared" ref="AK72:AK78" si="66">J72</f>
        <v>68854.733999999997</v>
      </c>
      <c r="AL72" s="28">
        <f t="shared" ref="AL72:AL78" si="67">R72</f>
        <v>27157.538999999997</v>
      </c>
      <c r="AM72" s="28">
        <f t="shared" si="63"/>
        <v>1195788.2213000001</v>
      </c>
      <c r="AO72" s="32">
        <f t="shared" ref="AO72" si="68">SUM(AO73:AO78)</f>
        <v>3731312.5534000006</v>
      </c>
    </row>
    <row r="73" spans="1:41" x14ac:dyDescent="0.35">
      <c r="A73" s="10" t="s">
        <v>19</v>
      </c>
      <c r="B73" s="6"/>
      <c r="C73" s="7"/>
      <c r="D73" s="30">
        <v>103047.96700000002</v>
      </c>
      <c r="E73" s="30">
        <v>393788.83110000007</v>
      </c>
      <c r="F73" s="30">
        <f t="shared" ref="F73:F78" si="69">SUM(D73:E73)</f>
        <v>496836.79810000007</v>
      </c>
      <c r="G73" s="30">
        <v>4365.5819999999994</v>
      </c>
      <c r="H73" s="30">
        <v>162.04</v>
      </c>
      <c r="I73" s="30">
        <v>64327.111999999994</v>
      </c>
      <c r="J73" s="30">
        <f t="shared" ref="J73:J78" si="70">SUM(G73:I73)</f>
        <v>68854.733999999997</v>
      </c>
      <c r="K73" s="30">
        <v>0</v>
      </c>
      <c r="L73" s="30">
        <v>23.68</v>
      </c>
      <c r="M73" s="30">
        <v>1914.58</v>
      </c>
      <c r="N73" s="30">
        <v>0</v>
      </c>
      <c r="O73" s="30">
        <v>39.950000000000003</v>
      </c>
      <c r="P73" s="30">
        <v>4099.05</v>
      </c>
      <c r="Q73" s="30">
        <v>0</v>
      </c>
      <c r="R73" s="30">
        <f t="shared" ref="R73:R78" si="71">SUM(K73:Q73)</f>
        <v>6077.26</v>
      </c>
      <c r="S73" s="30">
        <v>297.8</v>
      </c>
      <c r="T73" s="30">
        <v>0</v>
      </c>
      <c r="U73" s="30">
        <v>0</v>
      </c>
      <c r="V73" s="30">
        <v>0</v>
      </c>
      <c r="W73" s="30">
        <v>590704.19520000007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28588.000100000001</v>
      </c>
      <c r="AE73" s="30">
        <v>0</v>
      </c>
      <c r="AF73" s="30">
        <f t="shared" ref="AF73:AF78" si="72">SUM(S73:AE73)</f>
        <v>619589.99530000007</v>
      </c>
      <c r="AG73" s="30">
        <f t="shared" ref="AG73:AG78" si="73">F73+J73+R73+AF73</f>
        <v>1191358.7874000003</v>
      </c>
      <c r="AJ73" s="28">
        <f t="shared" si="65"/>
        <v>496836.79810000007</v>
      </c>
      <c r="AK73" s="28">
        <f t="shared" si="66"/>
        <v>68854.733999999997</v>
      </c>
      <c r="AL73" s="28">
        <f t="shared" si="67"/>
        <v>6077.26</v>
      </c>
      <c r="AM73" s="28">
        <f t="shared" si="63"/>
        <v>619589.99530000007</v>
      </c>
      <c r="AO73" s="32">
        <f>SUM(AJ73:AN73)</f>
        <v>1191358.7874000003</v>
      </c>
    </row>
    <row r="74" spans="1:41" x14ac:dyDescent="0.35">
      <c r="A74" s="10" t="s">
        <v>20</v>
      </c>
      <c r="B74" s="6"/>
      <c r="C74" s="7"/>
      <c r="D74" s="30">
        <v>621083.23099999991</v>
      </c>
      <c r="E74" s="30">
        <v>0</v>
      </c>
      <c r="F74" s="30">
        <f t="shared" si="69"/>
        <v>621083.23099999991</v>
      </c>
      <c r="G74" s="30">
        <v>0</v>
      </c>
      <c r="H74" s="30">
        <v>0</v>
      </c>
      <c r="I74" s="30">
        <v>0</v>
      </c>
      <c r="J74" s="30">
        <f t="shared" si="70"/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17000.278999999999</v>
      </c>
      <c r="R74" s="30">
        <f t="shared" si="71"/>
        <v>17000.278999999999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2826.8789999999999</v>
      </c>
      <c r="AA74" s="30">
        <v>0</v>
      </c>
      <c r="AB74" s="30">
        <v>0</v>
      </c>
      <c r="AC74" s="30">
        <v>4527</v>
      </c>
      <c r="AD74" s="30">
        <v>0</v>
      </c>
      <c r="AE74" s="30">
        <v>13020</v>
      </c>
      <c r="AF74" s="30">
        <f t="shared" si="72"/>
        <v>20373.879000000001</v>
      </c>
      <c r="AG74" s="30">
        <f t="shared" si="73"/>
        <v>658457.38899999985</v>
      </c>
      <c r="AJ74" s="28">
        <f t="shared" si="65"/>
        <v>621083.23099999991</v>
      </c>
      <c r="AK74" s="28">
        <f t="shared" si="66"/>
        <v>0</v>
      </c>
      <c r="AL74" s="28">
        <f t="shared" si="67"/>
        <v>17000.278999999999</v>
      </c>
      <c r="AM74" s="28">
        <f t="shared" si="63"/>
        <v>20373.879000000001</v>
      </c>
      <c r="AO74" s="32">
        <f t="shared" ref="AO74:AO78" si="74">SUM(AJ74:AN74)</f>
        <v>658457.38899999985</v>
      </c>
    </row>
    <row r="75" spans="1:41" x14ac:dyDescent="0.35">
      <c r="A75" s="10" t="s">
        <v>21</v>
      </c>
      <c r="B75" s="6"/>
      <c r="C75" s="7"/>
      <c r="D75" s="30">
        <v>0</v>
      </c>
      <c r="E75" s="30">
        <v>0</v>
      </c>
      <c r="F75" s="30">
        <f t="shared" si="69"/>
        <v>0</v>
      </c>
      <c r="G75" s="30">
        <v>0</v>
      </c>
      <c r="H75" s="30">
        <v>0</v>
      </c>
      <c r="I75" s="30">
        <v>0</v>
      </c>
      <c r="J75" s="30">
        <f t="shared" si="70"/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2000</v>
      </c>
      <c r="Q75" s="30">
        <v>2080</v>
      </c>
      <c r="R75" s="30">
        <f t="shared" si="71"/>
        <v>4080</v>
      </c>
      <c r="S75" s="30">
        <v>0</v>
      </c>
      <c r="T75" s="30">
        <v>1457.5</v>
      </c>
      <c r="U75" s="30">
        <v>0</v>
      </c>
      <c r="V75" s="30">
        <v>0</v>
      </c>
      <c r="W75" s="30">
        <v>204181.29699999999</v>
      </c>
      <c r="X75" s="30">
        <v>0</v>
      </c>
      <c r="Y75" s="30">
        <v>0</v>
      </c>
      <c r="Z75" s="30">
        <v>0</v>
      </c>
      <c r="AA75" s="30">
        <v>4500</v>
      </c>
      <c r="AB75" s="30">
        <v>0</v>
      </c>
      <c r="AC75" s="30">
        <v>0</v>
      </c>
      <c r="AD75" s="30">
        <v>0</v>
      </c>
      <c r="AE75" s="30">
        <v>0</v>
      </c>
      <c r="AF75" s="30">
        <f t="shared" si="72"/>
        <v>210138.79699999999</v>
      </c>
      <c r="AG75" s="30">
        <f t="shared" si="73"/>
        <v>214218.79699999999</v>
      </c>
      <c r="AJ75" s="28">
        <f t="shared" si="65"/>
        <v>0</v>
      </c>
      <c r="AK75" s="28">
        <f t="shared" si="66"/>
        <v>0</v>
      </c>
      <c r="AL75" s="28">
        <f t="shared" si="67"/>
        <v>4080</v>
      </c>
      <c r="AM75" s="28">
        <f t="shared" si="63"/>
        <v>210138.79699999999</v>
      </c>
      <c r="AO75" s="32">
        <f t="shared" si="74"/>
        <v>214218.79699999999</v>
      </c>
    </row>
    <row r="76" spans="1:41" x14ac:dyDescent="0.35">
      <c r="A76" s="10" t="s">
        <v>26</v>
      </c>
      <c r="B76" s="6"/>
      <c r="C76" s="7"/>
      <c r="D76" s="30">
        <v>629217</v>
      </c>
      <c r="E76" s="30">
        <v>692375.03</v>
      </c>
      <c r="F76" s="30">
        <f t="shared" si="69"/>
        <v>1321592.03</v>
      </c>
      <c r="G76" s="30">
        <v>0</v>
      </c>
      <c r="H76" s="30">
        <v>0</v>
      </c>
      <c r="I76" s="30">
        <v>0</v>
      </c>
      <c r="J76" s="30">
        <f t="shared" si="70"/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f t="shared" si="71"/>
        <v>0</v>
      </c>
      <c r="S76" s="30">
        <v>9245.9599999999991</v>
      </c>
      <c r="T76" s="30">
        <v>0</v>
      </c>
      <c r="U76" s="30">
        <v>0</v>
      </c>
      <c r="V76" s="30">
        <v>336439.59000000008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f t="shared" si="72"/>
        <v>345685.5500000001</v>
      </c>
      <c r="AG76" s="30">
        <f t="shared" si="73"/>
        <v>1667277.58</v>
      </c>
      <c r="AJ76" s="28">
        <f t="shared" si="65"/>
        <v>1321592.03</v>
      </c>
      <c r="AK76" s="28">
        <f t="shared" si="66"/>
        <v>0</v>
      </c>
      <c r="AL76" s="28">
        <f t="shared" si="67"/>
        <v>0</v>
      </c>
      <c r="AM76" s="28">
        <f t="shared" si="63"/>
        <v>345685.5500000001</v>
      </c>
      <c r="AO76" s="32">
        <f t="shared" si="74"/>
        <v>1667277.58</v>
      </c>
    </row>
    <row r="77" spans="1:41" x14ac:dyDescent="0.35">
      <c r="A77" s="10" t="s">
        <v>23</v>
      </c>
      <c r="B77" s="6"/>
      <c r="C77" s="7"/>
      <c r="D77" s="30">
        <v>0</v>
      </c>
      <c r="E77" s="30">
        <v>0</v>
      </c>
      <c r="F77" s="30">
        <f t="shared" si="69"/>
        <v>0</v>
      </c>
      <c r="G77" s="30">
        <v>0</v>
      </c>
      <c r="H77" s="30">
        <v>0</v>
      </c>
      <c r="I77" s="30">
        <v>0</v>
      </c>
      <c r="J77" s="30">
        <f t="shared" si="70"/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f t="shared" si="71"/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f t="shared" si="72"/>
        <v>0</v>
      </c>
      <c r="AG77" s="30">
        <f t="shared" si="73"/>
        <v>0</v>
      </c>
      <c r="AJ77" s="28">
        <f t="shared" si="65"/>
        <v>0</v>
      </c>
      <c r="AK77" s="28">
        <f t="shared" si="66"/>
        <v>0</v>
      </c>
      <c r="AL77" s="28">
        <f t="shared" si="67"/>
        <v>0</v>
      </c>
      <c r="AM77" s="28">
        <f t="shared" si="63"/>
        <v>0</v>
      </c>
      <c r="AO77" s="32">
        <f t="shared" si="74"/>
        <v>0</v>
      </c>
    </row>
    <row r="78" spans="1:41" x14ac:dyDescent="0.35">
      <c r="A78" s="10" t="s">
        <v>27</v>
      </c>
      <c r="B78" s="6"/>
      <c r="C78" s="7"/>
      <c r="D78" s="30">
        <v>0</v>
      </c>
      <c r="E78" s="30">
        <v>0</v>
      </c>
      <c r="F78" s="30">
        <f t="shared" si="69"/>
        <v>0</v>
      </c>
      <c r="G78" s="30">
        <v>0</v>
      </c>
      <c r="H78" s="30">
        <v>0</v>
      </c>
      <c r="I78" s="30">
        <v>0</v>
      </c>
      <c r="J78" s="30">
        <f t="shared" si="70"/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f t="shared" si="71"/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f t="shared" si="72"/>
        <v>0</v>
      </c>
      <c r="AG78" s="30">
        <f t="shared" si="73"/>
        <v>0</v>
      </c>
      <c r="AJ78" s="28">
        <f t="shared" si="65"/>
        <v>0</v>
      </c>
      <c r="AK78" s="28">
        <f t="shared" si="66"/>
        <v>0</v>
      </c>
      <c r="AL78" s="28">
        <f t="shared" si="67"/>
        <v>0</v>
      </c>
      <c r="AM78" s="28">
        <f t="shared" si="63"/>
        <v>0</v>
      </c>
      <c r="AO78" s="32">
        <f t="shared" si="74"/>
        <v>0</v>
      </c>
    </row>
    <row r="79" spans="1:41" x14ac:dyDescent="0.35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41" x14ac:dyDescent="0.35">
      <c r="A80" s="20" t="s">
        <v>28</v>
      </c>
      <c r="B80" s="21"/>
      <c r="C80" s="22"/>
      <c r="D80" s="30">
        <v>1502187.7367999998</v>
      </c>
      <c r="E80" s="30">
        <v>0</v>
      </c>
      <c r="F80" s="30">
        <f>+F82+F90</f>
        <v>1502187.7367999998</v>
      </c>
      <c r="G80" s="30">
        <v>0</v>
      </c>
      <c r="H80" s="30">
        <v>0</v>
      </c>
      <c r="I80" s="30">
        <v>0</v>
      </c>
      <c r="J80" s="30">
        <f>+J82+J90</f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f>+R82+R90</f>
        <v>0</v>
      </c>
      <c r="S80" s="30">
        <v>0</v>
      </c>
      <c r="T80" s="30">
        <v>55325.137000000002</v>
      </c>
      <c r="U80" s="30">
        <v>23707.200000000001</v>
      </c>
      <c r="V80" s="30">
        <v>0</v>
      </c>
      <c r="W80" s="30">
        <v>442225.984</v>
      </c>
      <c r="X80" s="30">
        <v>506619</v>
      </c>
      <c r="Y80" s="30">
        <v>0</v>
      </c>
      <c r="Z80" s="30">
        <v>226316.67800000001</v>
      </c>
      <c r="AA80" s="30">
        <v>0</v>
      </c>
      <c r="AB80" s="30">
        <v>15245.456999999999</v>
      </c>
      <c r="AC80" s="30">
        <v>7475.683</v>
      </c>
      <c r="AD80" s="30">
        <v>0</v>
      </c>
      <c r="AE80" s="30">
        <v>73258.78</v>
      </c>
      <c r="AF80" s="30">
        <f>+AF82+AF90</f>
        <v>1350173.919</v>
      </c>
      <c r="AG80" s="30">
        <f t="shared" ref="AG80" si="75">+AG82+AG90</f>
        <v>2852361.6557999998</v>
      </c>
      <c r="AJ80" s="28">
        <f>F80</f>
        <v>1502187.7367999998</v>
      </c>
      <c r="AK80" s="28">
        <f>J80</f>
        <v>0</v>
      </c>
      <c r="AL80" s="28">
        <f>R80</f>
        <v>0</v>
      </c>
      <c r="AM80" s="28">
        <f t="shared" si="63"/>
        <v>1350173.919</v>
      </c>
      <c r="AO80" s="32">
        <f t="shared" ref="AO80" si="76">+AO82+AO90</f>
        <v>2852361.6557999998</v>
      </c>
    </row>
    <row r="81" spans="1:41" x14ac:dyDescent="0.35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41" x14ac:dyDescent="0.35">
      <c r="A82" s="20" t="s">
        <v>29</v>
      </c>
      <c r="B82" s="21"/>
      <c r="C82" s="22"/>
      <c r="D82" s="30">
        <v>1502187.7367999998</v>
      </c>
      <c r="E82" s="30">
        <v>0</v>
      </c>
      <c r="F82" s="30">
        <f>SUM(F83:F88)</f>
        <v>1502187.7367999998</v>
      </c>
      <c r="G82" s="30">
        <v>0</v>
      </c>
      <c r="H82" s="30">
        <v>0</v>
      </c>
      <c r="I82" s="30">
        <v>0</v>
      </c>
      <c r="J82" s="30">
        <f>SUM(J83:J88)</f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f>SUM(R83:R88)</f>
        <v>0</v>
      </c>
      <c r="S82" s="30">
        <v>0</v>
      </c>
      <c r="T82" s="30">
        <v>55325.137000000002</v>
      </c>
      <c r="U82" s="30">
        <v>23707.200000000001</v>
      </c>
      <c r="V82" s="30">
        <v>0</v>
      </c>
      <c r="W82" s="30">
        <v>442225.984</v>
      </c>
      <c r="X82" s="30">
        <v>506619</v>
      </c>
      <c r="Y82" s="30">
        <v>0</v>
      </c>
      <c r="Z82" s="30">
        <v>123739.678</v>
      </c>
      <c r="AA82" s="30">
        <v>0</v>
      </c>
      <c r="AB82" s="30">
        <v>15245.456999999999</v>
      </c>
      <c r="AC82" s="30">
        <v>7475.683</v>
      </c>
      <c r="AD82" s="30">
        <v>0</v>
      </c>
      <c r="AE82" s="30">
        <v>5998.78</v>
      </c>
      <c r="AF82" s="30">
        <f>SUM(AF83:AF88)</f>
        <v>1180336.919</v>
      </c>
      <c r="AG82" s="30">
        <f t="shared" ref="AG82" si="77">SUM(AG83:AG88)</f>
        <v>2682524.6557999998</v>
      </c>
      <c r="AJ82" s="28">
        <f t="shared" ref="AJ82:AJ88" si="78">F82</f>
        <v>1502187.7367999998</v>
      </c>
      <c r="AK82" s="28">
        <f t="shared" ref="AK82:AK88" si="79">J82</f>
        <v>0</v>
      </c>
      <c r="AL82" s="28">
        <f t="shared" ref="AL82:AL88" si="80">R82</f>
        <v>0</v>
      </c>
      <c r="AM82" s="28">
        <f t="shared" si="63"/>
        <v>1180336.919</v>
      </c>
      <c r="AO82" s="32">
        <f t="shared" ref="AO82" si="81">SUM(AO83:AO88)</f>
        <v>2682524.6557999998</v>
      </c>
    </row>
    <row r="83" spans="1:41" x14ac:dyDescent="0.35">
      <c r="A83" s="10" t="s">
        <v>19</v>
      </c>
      <c r="B83" s="6"/>
      <c r="C83" s="7"/>
      <c r="D83" s="30">
        <v>676556.06779999996</v>
      </c>
      <c r="E83" s="30">
        <v>0</v>
      </c>
      <c r="F83" s="30">
        <f t="shared" ref="F83:F88" si="82">SUM(D83:E83)</f>
        <v>676556.06779999996</v>
      </c>
      <c r="G83" s="30">
        <v>0</v>
      </c>
      <c r="H83" s="30">
        <v>0</v>
      </c>
      <c r="I83" s="30">
        <v>0</v>
      </c>
      <c r="J83" s="30">
        <f t="shared" ref="J83:J88" si="83">SUM(G83:I83)</f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f t="shared" ref="R83:R88" si="84">SUM(K83:Q83)</f>
        <v>0</v>
      </c>
      <c r="S83" s="30">
        <v>0</v>
      </c>
      <c r="T83" s="30">
        <v>0</v>
      </c>
      <c r="U83" s="30">
        <v>23707.200000000001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f t="shared" ref="AF83:AF88" si="85">SUM(S83:AE83)</f>
        <v>23707.200000000001</v>
      </c>
      <c r="AG83" s="30">
        <f t="shared" ref="AG83:AG88" si="86">F83+J83+R83+AF83</f>
        <v>700263.26779999991</v>
      </c>
      <c r="AJ83" s="28">
        <f t="shared" si="78"/>
        <v>676556.06779999996</v>
      </c>
      <c r="AK83" s="28">
        <f t="shared" si="79"/>
        <v>0</v>
      </c>
      <c r="AL83" s="28">
        <f t="shared" si="80"/>
        <v>0</v>
      </c>
      <c r="AM83" s="28">
        <f t="shared" si="63"/>
        <v>23707.200000000001</v>
      </c>
      <c r="AO83" s="32">
        <f>SUM(AJ83:AN83)</f>
        <v>700263.26779999991</v>
      </c>
    </row>
    <row r="84" spans="1:41" x14ac:dyDescent="0.35">
      <c r="A84" s="10" t="s">
        <v>20</v>
      </c>
      <c r="B84" s="6"/>
      <c r="C84" s="7"/>
      <c r="D84" s="30">
        <v>600564.11100000003</v>
      </c>
      <c r="E84" s="30">
        <v>0</v>
      </c>
      <c r="F84" s="30">
        <f t="shared" si="82"/>
        <v>600564.11100000003</v>
      </c>
      <c r="G84" s="30">
        <v>0</v>
      </c>
      <c r="H84" s="30">
        <v>0</v>
      </c>
      <c r="I84" s="30">
        <v>0</v>
      </c>
      <c r="J84" s="30">
        <f t="shared" si="83"/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f t="shared" si="84"/>
        <v>0</v>
      </c>
      <c r="S84" s="30">
        <v>0</v>
      </c>
      <c r="T84" s="30">
        <v>36060.357000000004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123739.678</v>
      </c>
      <c r="AA84" s="30">
        <v>0</v>
      </c>
      <c r="AB84" s="30">
        <v>15245.456999999999</v>
      </c>
      <c r="AC84" s="30">
        <v>7475.683</v>
      </c>
      <c r="AD84" s="30">
        <v>0</v>
      </c>
      <c r="AE84" s="30">
        <v>5998.78</v>
      </c>
      <c r="AF84" s="30">
        <f t="shared" si="85"/>
        <v>188519.95499999999</v>
      </c>
      <c r="AG84" s="30">
        <f t="shared" si="86"/>
        <v>789084.06599999999</v>
      </c>
      <c r="AJ84" s="28">
        <f t="shared" si="78"/>
        <v>600564.11100000003</v>
      </c>
      <c r="AK84" s="28">
        <f t="shared" si="79"/>
        <v>0</v>
      </c>
      <c r="AL84" s="28">
        <f t="shared" si="80"/>
        <v>0</v>
      </c>
      <c r="AM84" s="28">
        <f t="shared" si="63"/>
        <v>188519.95499999999</v>
      </c>
      <c r="AO84" s="32">
        <f t="shared" ref="AO84:AO88" si="87">SUM(AJ84:AN84)</f>
        <v>789084.06599999999</v>
      </c>
    </row>
    <row r="85" spans="1:41" x14ac:dyDescent="0.35">
      <c r="A85" s="23" t="s">
        <v>21</v>
      </c>
      <c r="B85" s="24"/>
      <c r="C85" s="25"/>
      <c r="D85" s="30">
        <v>225067.55799999999</v>
      </c>
      <c r="E85" s="30">
        <v>0</v>
      </c>
      <c r="F85" s="30">
        <f t="shared" si="82"/>
        <v>225067.55799999999</v>
      </c>
      <c r="G85" s="30">
        <v>0</v>
      </c>
      <c r="H85" s="30">
        <v>0</v>
      </c>
      <c r="I85" s="30">
        <v>0</v>
      </c>
      <c r="J85" s="30">
        <f t="shared" si="83"/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f t="shared" si="84"/>
        <v>0</v>
      </c>
      <c r="S85" s="30">
        <v>0</v>
      </c>
      <c r="T85" s="30">
        <v>19264.78</v>
      </c>
      <c r="U85" s="30">
        <v>0</v>
      </c>
      <c r="V85" s="30">
        <v>0</v>
      </c>
      <c r="W85" s="30">
        <v>442225.984</v>
      </c>
      <c r="X85" s="30">
        <v>506619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f t="shared" si="85"/>
        <v>968109.76399999997</v>
      </c>
      <c r="AG85" s="30">
        <f t="shared" si="86"/>
        <v>1193177.3219999999</v>
      </c>
      <c r="AJ85" s="28">
        <f t="shared" si="78"/>
        <v>225067.55799999999</v>
      </c>
      <c r="AK85" s="28">
        <f t="shared" si="79"/>
        <v>0</v>
      </c>
      <c r="AL85" s="28">
        <f t="shared" si="80"/>
        <v>0</v>
      </c>
      <c r="AM85" s="28">
        <f t="shared" si="63"/>
        <v>968109.76399999997</v>
      </c>
      <c r="AO85" s="32">
        <f t="shared" si="87"/>
        <v>1193177.3219999999</v>
      </c>
    </row>
    <row r="86" spans="1:41" x14ac:dyDescent="0.35">
      <c r="A86" s="10" t="s">
        <v>26</v>
      </c>
      <c r="B86" s="6"/>
      <c r="C86" s="7"/>
      <c r="D86" s="30">
        <v>0</v>
      </c>
      <c r="E86" s="30">
        <v>0</v>
      </c>
      <c r="F86" s="30">
        <f t="shared" si="82"/>
        <v>0</v>
      </c>
      <c r="G86" s="30">
        <v>0</v>
      </c>
      <c r="H86" s="30">
        <v>0</v>
      </c>
      <c r="I86" s="30">
        <v>0</v>
      </c>
      <c r="J86" s="30">
        <f t="shared" si="83"/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f t="shared" si="84"/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f t="shared" si="85"/>
        <v>0</v>
      </c>
      <c r="AG86" s="30">
        <f t="shared" si="86"/>
        <v>0</v>
      </c>
      <c r="AJ86" s="28">
        <f t="shared" si="78"/>
        <v>0</v>
      </c>
      <c r="AK86" s="28">
        <f t="shared" si="79"/>
        <v>0</v>
      </c>
      <c r="AL86" s="28">
        <f t="shared" si="80"/>
        <v>0</v>
      </c>
      <c r="AM86" s="28">
        <f t="shared" si="63"/>
        <v>0</v>
      </c>
      <c r="AO86" s="32">
        <f t="shared" si="87"/>
        <v>0</v>
      </c>
    </row>
    <row r="87" spans="1:41" x14ac:dyDescent="0.35">
      <c r="A87" s="10" t="s">
        <v>23</v>
      </c>
      <c r="B87" s="6"/>
      <c r="C87" s="7"/>
      <c r="D87" s="30">
        <v>0</v>
      </c>
      <c r="E87" s="30">
        <v>0</v>
      </c>
      <c r="F87" s="30">
        <f t="shared" si="82"/>
        <v>0</v>
      </c>
      <c r="G87" s="30">
        <v>0</v>
      </c>
      <c r="H87" s="30">
        <v>0</v>
      </c>
      <c r="I87" s="30">
        <v>0</v>
      </c>
      <c r="J87" s="30">
        <f t="shared" si="83"/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f t="shared" si="84"/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f t="shared" si="85"/>
        <v>0</v>
      </c>
      <c r="AG87" s="30">
        <f t="shared" si="86"/>
        <v>0</v>
      </c>
      <c r="AJ87" s="28">
        <f t="shared" si="78"/>
        <v>0</v>
      </c>
      <c r="AK87" s="28">
        <f t="shared" si="79"/>
        <v>0</v>
      </c>
      <c r="AL87" s="28">
        <f t="shared" si="80"/>
        <v>0</v>
      </c>
      <c r="AM87" s="28">
        <f t="shared" si="63"/>
        <v>0</v>
      </c>
      <c r="AO87" s="32">
        <f t="shared" si="87"/>
        <v>0</v>
      </c>
    </row>
    <row r="88" spans="1:41" x14ac:dyDescent="0.35">
      <c r="A88" s="10" t="s">
        <v>24</v>
      </c>
      <c r="B88" s="6"/>
      <c r="C88" s="7"/>
      <c r="D88" s="30">
        <v>0</v>
      </c>
      <c r="E88" s="30">
        <v>0</v>
      </c>
      <c r="F88" s="30">
        <f t="shared" si="82"/>
        <v>0</v>
      </c>
      <c r="G88" s="30">
        <v>0</v>
      </c>
      <c r="H88" s="30">
        <v>0</v>
      </c>
      <c r="I88" s="30">
        <v>0</v>
      </c>
      <c r="J88" s="30">
        <f t="shared" si="83"/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f t="shared" si="84"/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f t="shared" si="85"/>
        <v>0</v>
      </c>
      <c r="AG88" s="30">
        <f t="shared" si="86"/>
        <v>0</v>
      </c>
      <c r="AJ88" s="28">
        <f t="shared" si="78"/>
        <v>0</v>
      </c>
      <c r="AK88" s="28">
        <f t="shared" si="79"/>
        <v>0</v>
      </c>
      <c r="AL88" s="28">
        <f t="shared" si="80"/>
        <v>0</v>
      </c>
      <c r="AM88" s="28">
        <f t="shared" si="63"/>
        <v>0</v>
      </c>
      <c r="AO88" s="32">
        <f t="shared" si="87"/>
        <v>0</v>
      </c>
    </row>
    <row r="89" spans="1:41" x14ac:dyDescent="0.35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41" x14ac:dyDescent="0.35">
      <c r="A90" s="20" t="s">
        <v>30</v>
      </c>
      <c r="B90" s="21"/>
      <c r="C90" s="22"/>
      <c r="D90" s="30">
        <v>0</v>
      </c>
      <c r="E90" s="30">
        <v>0</v>
      </c>
      <c r="F90" s="30">
        <f>SUM(F91:F96)</f>
        <v>0</v>
      </c>
      <c r="G90" s="30">
        <v>0</v>
      </c>
      <c r="H90" s="30">
        <v>0</v>
      </c>
      <c r="I90" s="30">
        <v>0</v>
      </c>
      <c r="J90" s="30">
        <f>SUM(J91:J96)</f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f>SUM(R91:R96)</f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102577</v>
      </c>
      <c r="AA90" s="30">
        <v>0</v>
      </c>
      <c r="AB90" s="30">
        <v>0</v>
      </c>
      <c r="AC90" s="30">
        <v>0</v>
      </c>
      <c r="AD90" s="30">
        <v>0</v>
      </c>
      <c r="AE90" s="30">
        <v>67260</v>
      </c>
      <c r="AF90" s="30">
        <f>SUM(AF91:AF96)</f>
        <v>169837</v>
      </c>
      <c r="AG90" s="30">
        <f t="shared" ref="AG90" si="88">SUM(AG91:AG96)</f>
        <v>169837</v>
      </c>
      <c r="AJ90" s="28">
        <f t="shared" ref="AJ90:AJ96" si="89">F90</f>
        <v>0</v>
      </c>
      <c r="AK90" s="28">
        <f t="shared" ref="AK90:AK96" si="90">J90</f>
        <v>0</v>
      </c>
      <c r="AL90" s="28">
        <f t="shared" ref="AL90:AL96" si="91">R90</f>
        <v>0</v>
      </c>
      <c r="AM90" s="28">
        <f t="shared" si="63"/>
        <v>169837</v>
      </c>
      <c r="AO90" s="32">
        <f t="shared" ref="AO90" si="92">SUM(AO91:AO96)</f>
        <v>169837</v>
      </c>
    </row>
    <row r="91" spans="1:41" x14ac:dyDescent="0.35">
      <c r="A91" s="10" t="s">
        <v>19</v>
      </c>
      <c r="B91" s="6"/>
      <c r="C91" s="7"/>
      <c r="D91" s="30">
        <v>0</v>
      </c>
      <c r="E91" s="30">
        <v>0</v>
      </c>
      <c r="F91" s="30">
        <f t="shared" ref="F91:F96" si="93">SUM(D91:E91)</f>
        <v>0</v>
      </c>
      <c r="G91" s="30">
        <v>0</v>
      </c>
      <c r="H91" s="30">
        <v>0</v>
      </c>
      <c r="I91" s="30">
        <v>0</v>
      </c>
      <c r="J91" s="30">
        <f t="shared" ref="J91:J96" si="94">SUM(G91:I91)</f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f t="shared" ref="R91:R96" si="95">SUM(K91:Q91)</f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f t="shared" ref="AF91:AF96" si="96">SUM(S91:AE91)</f>
        <v>0</v>
      </c>
      <c r="AG91" s="30">
        <f t="shared" ref="AG91:AG96" si="97">F91+J91+R91+AF91</f>
        <v>0</v>
      </c>
      <c r="AJ91" s="28">
        <f t="shared" si="89"/>
        <v>0</v>
      </c>
      <c r="AK91" s="28">
        <f t="shared" si="90"/>
        <v>0</v>
      </c>
      <c r="AL91" s="28">
        <f t="shared" si="91"/>
        <v>0</v>
      </c>
      <c r="AM91" s="28">
        <f t="shared" si="63"/>
        <v>0</v>
      </c>
      <c r="AO91" s="32">
        <f>SUM(AJ91:AN91)</f>
        <v>0</v>
      </c>
    </row>
    <row r="92" spans="1:41" x14ac:dyDescent="0.35">
      <c r="A92" s="10" t="s">
        <v>31</v>
      </c>
      <c r="B92" s="6"/>
      <c r="C92" s="7"/>
      <c r="D92" s="30">
        <v>0</v>
      </c>
      <c r="E92" s="30">
        <v>0</v>
      </c>
      <c r="F92" s="30">
        <f t="shared" si="93"/>
        <v>0</v>
      </c>
      <c r="G92" s="30">
        <v>0</v>
      </c>
      <c r="H92" s="30">
        <v>0</v>
      </c>
      <c r="I92" s="30">
        <v>0</v>
      </c>
      <c r="J92" s="30">
        <f t="shared" si="94"/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f t="shared" si="95"/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102577</v>
      </c>
      <c r="AA92" s="30">
        <v>0</v>
      </c>
      <c r="AB92" s="30">
        <v>0</v>
      </c>
      <c r="AC92" s="30">
        <v>0</v>
      </c>
      <c r="AD92" s="30">
        <v>0</v>
      </c>
      <c r="AE92" s="30">
        <v>41580</v>
      </c>
      <c r="AF92" s="30">
        <f t="shared" si="96"/>
        <v>144157</v>
      </c>
      <c r="AG92" s="30">
        <f t="shared" si="97"/>
        <v>144157</v>
      </c>
      <c r="AJ92" s="28">
        <f t="shared" si="89"/>
        <v>0</v>
      </c>
      <c r="AK92" s="28">
        <f t="shared" si="90"/>
        <v>0</v>
      </c>
      <c r="AL92" s="28">
        <f t="shared" si="91"/>
        <v>0</v>
      </c>
      <c r="AM92" s="28">
        <f t="shared" si="63"/>
        <v>144157</v>
      </c>
      <c r="AO92" s="32">
        <f t="shared" ref="AO92:AO96" si="98">SUM(AJ92:AN92)</f>
        <v>144157</v>
      </c>
    </row>
    <row r="93" spans="1:41" x14ac:dyDescent="0.35">
      <c r="A93" s="10" t="s">
        <v>21</v>
      </c>
      <c r="B93" s="6"/>
      <c r="C93" s="7"/>
      <c r="D93" s="30">
        <v>0</v>
      </c>
      <c r="E93" s="30">
        <v>0</v>
      </c>
      <c r="F93" s="30">
        <f t="shared" si="93"/>
        <v>0</v>
      </c>
      <c r="G93" s="30">
        <v>0</v>
      </c>
      <c r="H93" s="30">
        <v>0</v>
      </c>
      <c r="I93" s="30">
        <v>0</v>
      </c>
      <c r="J93" s="30">
        <f t="shared" si="94"/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f t="shared" si="95"/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25680</v>
      </c>
      <c r="AF93" s="30">
        <f t="shared" si="96"/>
        <v>25680</v>
      </c>
      <c r="AG93" s="30">
        <f t="shared" si="97"/>
        <v>25680</v>
      </c>
      <c r="AJ93" s="28">
        <f t="shared" si="89"/>
        <v>0</v>
      </c>
      <c r="AK93" s="28">
        <f t="shared" si="90"/>
        <v>0</v>
      </c>
      <c r="AL93" s="28">
        <f t="shared" si="91"/>
        <v>0</v>
      </c>
      <c r="AM93" s="28">
        <f t="shared" si="63"/>
        <v>25680</v>
      </c>
      <c r="AO93" s="32">
        <f t="shared" si="98"/>
        <v>25680</v>
      </c>
    </row>
    <row r="94" spans="1:41" x14ac:dyDescent="0.35">
      <c r="A94" s="10" t="s">
        <v>26</v>
      </c>
      <c r="B94" s="6"/>
      <c r="C94" s="7"/>
      <c r="D94" s="30">
        <v>0</v>
      </c>
      <c r="E94" s="30">
        <v>0</v>
      </c>
      <c r="F94" s="30">
        <f t="shared" si="93"/>
        <v>0</v>
      </c>
      <c r="G94" s="30">
        <v>0</v>
      </c>
      <c r="H94" s="30">
        <v>0</v>
      </c>
      <c r="I94" s="30">
        <v>0</v>
      </c>
      <c r="J94" s="30">
        <f t="shared" si="94"/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f t="shared" si="95"/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f t="shared" si="96"/>
        <v>0</v>
      </c>
      <c r="AG94" s="30">
        <f t="shared" si="97"/>
        <v>0</v>
      </c>
      <c r="AJ94" s="28">
        <f t="shared" si="89"/>
        <v>0</v>
      </c>
      <c r="AK94" s="28">
        <f t="shared" si="90"/>
        <v>0</v>
      </c>
      <c r="AL94" s="28">
        <f t="shared" si="91"/>
        <v>0</v>
      </c>
      <c r="AM94" s="28">
        <f t="shared" si="63"/>
        <v>0</v>
      </c>
      <c r="AO94" s="32">
        <f t="shared" si="98"/>
        <v>0</v>
      </c>
    </row>
    <row r="95" spans="1:41" x14ac:dyDescent="0.35">
      <c r="A95" s="10" t="s">
        <v>32</v>
      </c>
      <c r="B95" s="6"/>
      <c r="C95" s="7"/>
      <c r="D95" s="30">
        <v>0</v>
      </c>
      <c r="E95" s="30">
        <v>0</v>
      </c>
      <c r="F95" s="30">
        <f t="shared" si="93"/>
        <v>0</v>
      </c>
      <c r="G95" s="30">
        <v>0</v>
      </c>
      <c r="H95" s="30">
        <v>0</v>
      </c>
      <c r="I95" s="30">
        <v>0</v>
      </c>
      <c r="J95" s="30">
        <f t="shared" si="94"/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f t="shared" si="95"/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f t="shared" si="96"/>
        <v>0</v>
      </c>
      <c r="AG95" s="30">
        <f t="shared" si="97"/>
        <v>0</v>
      </c>
      <c r="AJ95" s="28">
        <f t="shared" si="89"/>
        <v>0</v>
      </c>
      <c r="AK95" s="28">
        <f t="shared" si="90"/>
        <v>0</v>
      </c>
      <c r="AL95" s="28">
        <f t="shared" si="91"/>
        <v>0</v>
      </c>
      <c r="AM95" s="28">
        <f t="shared" si="63"/>
        <v>0</v>
      </c>
      <c r="AO95" s="32">
        <f t="shared" si="98"/>
        <v>0</v>
      </c>
    </row>
    <row r="96" spans="1:41" x14ac:dyDescent="0.35">
      <c r="A96" s="10" t="s">
        <v>24</v>
      </c>
      <c r="B96" s="6"/>
      <c r="C96" s="7"/>
      <c r="D96" s="30">
        <v>0</v>
      </c>
      <c r="E96" s="30">
        <v>0</v>
      </c>
      <c r="F96" s="30">
        <f t="shared" si="93"/>
        <v>0</v>
      </c>
      <c r="G96" s="30">
        <v>0</v>
      </c>
      <c r="H96" s="30">
        <v>0</v>
      </c>
      <c r="I96" s="30">
        <v>0</v>
      </c>
      <c r="J96" s="30">
        <f t="shared" si="94"/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f t="shared" si="95"/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f t="shared" si="96"/>
        <v>0</v>
      </c>
      <c r="AG96" s="30">
        <f t="shared" si="97"/>
        <v>0</v>
      </c>
      <c r="AJ96" s="28">
        <f t="shared" si="89"/>
        <v>0</v>
      </c>
      <c r="AK96" s="28">
        <f t="shared" si="90"/>
        <v>0</v>
      </c>
      <c r="AL96" s="28">
        <f t="shared" si="91"/>
        <v>0</v>
      </c>
      <c r="AM96" s="28">
        <f t="shared" si="63"/>
        <v>0</v>
      </c>
      <c r="AO96" s="32">
        <f t="shared" si="98"/>
        <v>0</v>
      </c>
    </row>
    <row r="97" spans="1:41" x14ac:dyDescent="0.35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41" x14ac:dyDescent="0.35">
      <c r="A98" s="5" t="s">
        <v>33</v>
      </c>
      <c r="B98" s="18"/>
      <c r="C98" s="19"/>
      <c r="D98" s="30">
        <v>0</v>
      </c>
      <c r="E98" s="30">
        <v>262669</v>
      </c>
      <c r="F98" s="30">
        <f>+F99+F104</f>
        <v>262669</v>
      </c>
      <c r="G98" s="30">
        <v>166595</v>
      </c>
      <c r="H98" s="30">
        <v>140835</v>
      </c>
      <c r="I98" s="30">
        <v>0</v>
      </c>
      <c r="J98" s="30">
        <f>+J99+J104</f>
        <v>307430</v>
      </c>
      <c r="K98" s="30">
        <v>0</v>
      </c>
      <c r="L98" s="30">
        <v>12473</v>
      </c>
      <c r="M98" s="30">
        <v>0</v>
      </c>
      <c r="N98" s="30">
        <v>0</v>
      </c>
      <c r="O98" s="30">
        <v>24952</v>
      </c>
      <c r="P98" s="30">
        <v>0</v>
      </c>
      <c r="Q98" s="30">
        <v>0</v>
      </c>
      <c r="R98" s="30">
        <f>+R99+R104</f>
        <v>37425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f>+AF99+AF104</f>
        <v>0</v>
      </c>
      <c r="AG98" s="30">
        <f>+AG99+AG104</f>
        <v>607524</v>
      </c>
      <c r="AJ98" s="28">
        <f>F98</f>
        <v>262669</v>
      </c>
      <c r="AK98" s="28">
        <f>J98</f>
        <v>307430</v>
      </c>
      <c r="AL98" s="28">
        <f>R98</f>
        <v>37425</v>
      </c>
      <c r="AM98" s="28">
        <f t="shared" si="63"/>
        <v>0</v>
      </c>
      <c r="AO98" s="32">
        <f>+AO99+AO104</f>
        <v>607524</v>
      </c>
    </row>
    <row r="99" spans="1:41" x14ac:dyDescent="0.35">
      <c r="A99" s="5" t="s">
        <v>34</v>
      </c>
      <c r="B99" s="18" t="s">
        <v>53</v>
      </c>
      <c r="C99" s="19"/>
      <c r="D99" s="30">
        <v>0</v>
      </c>
      <c r="E99" s="30">
        <v>140445</v>
      </c>
      <c r="F99" s="30">
        <f>SUM(F100:F102)</f>
        <v>140445</v>
      </c>
      <c r="G99" s="30">
        <v>80712</v>
      </c>
      <c r="H99" s="30">
        <v>72027</v>
      </c>
      <c r="I99" s="30">
        <v>0</v>
      </c>
      <c r="J99" s="30">
        <f>SUM(J100:J102)</f>
        <v>152739</v>
      </c>
      <c r="K99" s="30">
        <v>0</v>
      </c>
      <c r="L99" s="30">
        <v>6552</v>
      </c>
      <c r="M99" s="30">
        <v>0</v>
      </c>
      <c r="N99" s="30">
        <v>0</v>
      </c>
      <c r="O99" s="30">
        <v>14462</v>
      </c>
      <c r="P99" s="30">
        <v>0</v>
      </c>
      <c r="Q99" s="30">
        <v>0</v>
      </c>
      <c r="R99" s="30">
        <f>SUM(R100:R102)</f>
        <v>21014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>
        <f>SUM(AF100:AF102)</f>
        <v>0</v>
      </c>
      <c r="AG99" s="30">
        <f t="shared" ref="AG99" si="99">SUM(AG100:AG102)</f>
        <v>314198</v>
      </c>
      <c r="AJ99" s="28">
        <f>F99</f>
        <v>140445</v>
      </c>
      <c r="AK99" s="28">
        <f>J99</f>
        <v>152739</v>
      </c>
      <c r="AL99" s="28">
        <f>R99</f>
        <v>21014</v>
      </c>
      <c r="AM99" s="28">
        <f>AF99</f>
        <v>0</v>
      </c>
      <c r="AO99" s="32">
        <f t="shared" ref="AO99" si="100">SUM(AO100:AO102)</f>
        <v>314198</v>
      </c>
    </row>
    <row r="100" spans="1:41" x14ac:dyDescent="0.35">
      <c r="A100" s="10" t="s">
        <v>55</v>
      </c>
      <c r="B100" s="6"/>
      <c r="C100" s="7"/>
      <c r="D100" s="30">
        <v>0</v>
      </c>
      <c r="E100" s="30">
        <v>140445</v>
      </c>
      <c r="F100" s="30">
        <f t="shared" ref="F100:F102" si="101">SUM(D100:E100)</f>
        <v>140445</v>
      </c>
      <c r="G100" s="30">
        <v>80712</v>
      </c>
      <c r="H100" s="30">
        <v>72027</v>
      </c>
      <c r="I100" s="30">
        <v>0</v>
      </c>
      <c r="J100" s="30">
        <f t="shared" ref="J100:J102" si="102">SUM(G100:I100)</f>
        <v>152739</v>
      </c>
      <c r="K100" s="30">
        <v>0</v>
      </c>
      <c r="L100" s="30">
        <v>6552</v>
      </c>
      <c r="M100" s="30">
        <v>0</v>
      </c>
      <c r="N100" s="30">
        <v>0</v>
      </c>
      <c r="O100" s="30">
        <v>14462</v>
      </c>
      <c r="P100" s="30">
        <v>0</v>
      </c>
      <c r="Q100" s="30">
        <v>0</v>
      </c>
      <c r="R100" s="30">
        <f t="shared" ref="R100:R102" si="103">SUM(K100:Q100)</f>
        <v>21014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f>SUM(S100:AE100)</f>
        <v>0</v>
      </c>
      <c r="AG100" s="30">
        <f>F100+J100+R100+AF100</f>
        <v>314198</v>
      </c>
      <c r="AJ100" s="28">
        <f>F100</f>
        <v>140445</v>
      </c>
      <c r="AK100" s="28">
        <f>J100</f>
        <v>152739</v>
      </c>
      <c r="AL100" s="28">
        <f>R100</f>
        <v>21014</v>
      </c>
      <c r="AM100" s="28">
        <f t="shared" ref="AM100:AM107" si="104">AF100</f>
        <v>0</v>
      </c>
      <c r="AO100" s="32">
        <f t="shared" ref="AO100:AO102" si="105">SUM(AJ100:AN100)</f>
        <v>314198</v>
      </c>
    </row>
    <row r="101" spans="1:41" x14ac:dyDescent="0.35">
      <c r="A101" s="23" t="s">
        <v>56</v>
      </c>
      <c r="B101" s="24"/>
      <c r="C101" s="25"/>
      <c r="D101" s="30">
        <v>0</v>
      </c>
      <c r="E101" s="30">
        <v>0</v>
      </c>
      <c r="F101" s="30">
        <f t="shared" si="101"/>
        <v>0</v>
      </c>
      <c r="G101" s="30">
        <v>0</v>
      </c>
      <c r="H101" s="30">
        <v>0</v>
      </c>
      <c r="I101" s="30">
        <v>0</v>
      </c>
      <c r="J101" s="30">
        <f t="shared" si="102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f t="shared" si="103"/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  <c r="AE101" s="30">
        <v>0</v>
      </c>
      <c r="AF101" s="30">
        <f>SUM(S101:AE101)</f>
        <v>0</v>
      </c>
      <c r="AG101" s="30">
        <f>F101+J101+R101+AF101</f>
        <v>0</v>
      </c>
      <c r="AJ101" s="28">
        <f>F101</f>
        <v>0</v>
      </c>
      <c r="AK101" s="28">
        <f>J101</f>
        <v>0</v>
      </c>
      <c r="AL101" s="28">
        <f>R101</f>
        <v>0</v>
      </c>
      <c r="AM101" s="28">
        <f t="shared" si="104"/>
        <v>0</v>
      </c>
      <c r="AO101" s="32">
        <f t="shared" si="105"/>
        <v>0</v>
      </c>
    </row>
    <row r="102" spans="1:41" x14ac:dyDescent="0.35">
      <c r="A102" s="23" t="s">
        <v>35</v>
      </c>
      <c r="B102" s="24"/>
      <c r="C102" s="25"/>
      <c r="D102" s="30">
        <v>0</v>
      </c>
      <c r="E102" s="30">
        <v>0</v>
      </c>
      <c r="F102" s="30">
        <f t="shared" si="101"/>
        <v>0</v>
      </c>
      <c r="G102" s="30">
        <v>0</v>
      </c>
      <c r="H102" s="30">
        <v>0</v>
      </c>
      <c r="I102" s="30">
        <v>0</v>
      </c>
      <c r="J102" s="30">
        <f t="shared" si="102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f t="shared" si="103"/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  <c r="AD102" s="30">
        <v>0</v>
      </c>
      <c r="AE102" s="30">
        <v>0</v>
      </c>
      <c r="AF102" s="30">
        <f>SUM(S102:AE102)</f>
        <v>0</v>
      </c>
      <c r="AG102" s="30">
        <f>F102+J102+R102+AF102</f>
        <v>0</v>
      </c>
      <c r="AJ102" s="28">
        <f>F102</f>
        <v>0</v>
      </c>
      <c r="AK102" s="28">
        <f>J102</f>
        <v>0</v>
      </c>
      <c r="AL102" s="28">
        <f>R102</f>
        <v>0</v>
      </c>
      <c r="AM102" s="28">
        <f t="shared" si="104"/>
        <v>0</v>
      </c>
      <c r="AO102" s="32">
        <f t="shared" si="105"/>
        <v>0</v>
      </c>
    </row>
    <row r="103" spans="1:41" x14ac:dyDescent="0.3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 t="s">
        <v>52</v>
      </c>
    </row>
    <row r="104" spans="1:41" x14ac:dyDescent="0.35">
      <c r="A104" s="20" t="s">
        <v>36</v>
      </c>
      <c r="B104" s="21" t="s">
        <v>54</v>
      </c>
      <c r="C104" s="22"/>
      <c r="D104" s="30">
        <v>0</v>
      </c>
      <c r="E104" s="30">
        <v>122224</v>
      </c>
      <c r="F104" s="30">
        <f>SUM(F105:F107)</f>
        <v>122224</v>
      </c>
      <c r="G104" s="30">
        <v>85883</v>
      </c>
      <c r="H104" s="30">
        <v>68808</v>
      </c>
      <c r="I104" s="30">
        <v>0</v>
      </c>
      <c r="J104" s="30">
        <f>SUM(J105:J107)</f>
        <v>154691</v>
      </c>
      <c r="K104" s="30">
        <v>0</v>
      </c>
      <c r="L104" s="30">
        <v>5921</v>
      </c>
      <c r="M104" s="30">
        <v>0</v>
      </c>
      <c r="N104" s="30">
        <v>0</v>
      </c>
      <c r="O104" s="30">
        <v>10490</v>
      </c>
      <c r="P104" s="30">
        <v>0</v>
      </c>
      <c r="Q104" s="30">
        <v>0</v>
      </c>
      <c r="R104" s="30">
        <f>SUM(R105:R107)</f>
        <v>16411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30">
        <v>0</v>
      </c>
      <c r="AB104" s="30">
        <v>0</v>
      </c>
      <c r="AC104" s="30">
        <v>0</v>
      </c>
      <c r="AD104" s="30">
        <v>0</v>
      </c>
      <c r="AE104" s="30">
        <v>0</v>
      </c>
      <c r="AF104" s="30">
        <f>SUM(AF105:AF107)</f>
        <v>0</v>
      </c>
      <c r="AG104" s="30">
        <f t="shared" ref="AG104" si="106">SUM(AG105:AG107)</f>
        <v>293326</v>
      </c>
      <c r="AJ104" s="28">
        <f>F104</f>
        <v>122224</v>
      </c>
      <c r="AK104" s="28">
        <f>J104</f>
        <v>154691</v>
      </c>
      <c r="AL104" s="28">
        <f>R104</f>
        <v>16411</v>
      </c>
      <c r="AM104" s="28">
        <f t="shared" si="104"/>
        <v>0</v>
      </c>
      <c r="AO104" s="32">
        <f t="shared" ref="AO104" si="107">SUM(AO105:AO107)</f>
        <v>293326</v>
      </c>
    </row>
    <row r="105" spans="1:41" x14ac:dyDescent="0.35">
      <c r="A105" s="10" t="s">
        <v>55</v>
      </c>
      <c r="B105" s="6"/>
      <c r="C105" s="7"/>
      <c r="D105" s="30">
        <v>0</v>
      </c>
      <c r="E105" s="30">
        <v>122224</v>
      </c>
      <c r="F105" s="30">
        <f t="shared" ref="F105:F107" si="108">SUM(D105:E105)</f>
        <v>122224</v>
      </c>
      <c r="G105" s="30">
        <v>85883</v>
      </c>
      <c r="H105" s="30">
        <v>68808</v>
      </c>
      <c r="I105" s="30">
        <v>0</v>
      </c>
      <c r="J105" s="30">
        <f t="shared" ref="J105:J107" si="109">SUM(G105:I105)</f>
        <v>154691</v>
      </c>
      <c r="K105" s="30">
        <v>0</v>
      </c>
      <c r="L105" s="30">
        <v>5921</v>
      </c>
      <c r="M105" s="30">
        <v>0</v>
      </c>
      <c r="N105" s="30">
        <v>0</v>
      </c>
      <c r="O105" s="30">
        <v>10490</v>
      </c>
      <c r="P105" s="30">
        <v>0</v>
      </c>
      <c r="Q105" s="30">
        <v>0</v>
      </c>
      <c r="R105" s="30">
        <f t="shared" ref="R105:R107" si="110">SUM(K105:Q105)</f>
        <v>16411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  <c r="AF105" s="30">
        <f>SUM(S105:AE105)</f>
        <v>0</v>
      </c>
      <c r="AG105" s="30">
        <f>F105+J105+R105+AF105</f>
        <v>293326</v>
      </c>
      <c r="AJ105" s="28">
        <f>F105</f>
        <v>122224</v>
      </c>
      <c r="AK105" s="28">
        <f>J105</f>
        <v>154691</v>
      </c>
      <c r="AL105" s="28">
        <f>R105</f>
        <v>16411</v>
      </c>
      <c r="AM105" s="28">
        <f t="shared" si="104"/>
        <v>0</v>
      </c>
      <c r="AO105" s="32">
        <f t="shared" ref="AO105:AO107" si="111">SUM(AJ105:AN105)</f>
        <v>293326</v>
      </c>
    </row>
    <row r="106" spans="1:41" x14ac:dyDescent="0.35">
      <c r="A106" s="23" t="s">
        <v>56</v>
      </c>
      <c r="B106" s="24"/>
      <c r="C106" s="25"/>
      <c r="D106" s="30">
        <v>0</v>
      </c>
      <c r="E106" s="30">
        <v>0</v>
      </c>
      <c r="F106" s="30">
        <f t="shared" si="108"/>
        <v>0</v>
      </c>
      <c r="G106" s="30">
        <v>0</v>
      </c>
      <c r="H106" s="30">
        <v>0</v>
      </c>
      <c r="I106" s="30">
        <v>0</v>
      </c>
      <c r="J106" s="30">
        <f t="shared" si="109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f t="shared" si="110"/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>
        <f>SUM(S106:AE106)</f>
        <v>0</v>
      </c>
      <c r="AG106" s="30">
        <f>F106+J106+R106+AF106</f>
        <v>0</v>
      </c>
      <c r="AJ106" s="28">
        <f>F106</f>
        <v>0</v>
      </c>
      <c r="AK106" s="28">
        <f>J106</f>
        <v>0</v>
      </c>
      <c r="AL106" s="28">
        <f>R106</f>
        <v>0</v>
      </c>
      <c r="AM106" s="28">
        <f t="shared" si="104"/>
        <v>0</v>
      </c>
      <c r="AO106" s="32">
        <f t="shared" si="111"/>
        <v>0</v>
      </c>
    </row>
    <row r="107" spans="1:41" x14ac:dyDescent="0.35">
      <c r="A107" s="10" t="s">
        <v>35</v>
      </c>
      <c r="B107" s="6"/>
      <c r="C107" s="7"/>
      <c r="D107" s="30">
        <v>0</v>
      </c>
      <c r="E107" s="30">
        <v>0</v>
      </c>
      <c r="F107" s="30">
        <f t="shared" si="108"/>
        <v>0</v>
      </c>
      <c r="G107" s="30">
        <v>0</v>
      </c>
      <c r="H107" s="30">
        <v>0</v>
      </c>
      <c r="I107" s="30">
        <v>0</v>
      </c>
      <c r="J107" s="30">
        <f t="shared" si="109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f t="shared" si="110"/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30">
        <v>0</v>
      </c>
      <c r="AA107" s="30">
        <v>0</v>
      </c>
      <c r="AB107" s="30">
        <v>0</v>
      </c>
      <c r="AC107" s="30">
        <v>0</v>
      </c>
      <c r="AD107" s="30">
        <v>0</v>
      </c>
      <c r="AE107" s="30">
        <v>0</v>
      </c>
      <c r="AF107" s="30">
        <f>SUM(S107:AE107)</f>
        <v>0</v>
      </c>
      <c r="AG107" s="30">
        <f>F107+J107+R107+AF107</f>
        <v>0</v>
      </c>
      <c r="AJ107" s="28">
        <f>F107</f>
        <v>0</v>
      </c>
      <c r="AK107" s="28">
        <f>J107</f>
        <v>0</v>
      </c>
      <c r="AL107" s="28">
        <f>R107</f>
        <v>0</v>
      </c>
      <c r="AM107" s="28">
        <f t="shared" si="104"/>
        <v>0</v>
      </c>
      <c r="AO107" s="32">
        <f t="shared" si="111"/>
        <v>0</v>
      </c>
    </row>
    <row r="108" spans="1:41" x14ac:dyDescent="0.35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</sheetData>
  <mergeCells count="2">
    <mergeCell ref="AG6:AG7"/>
    <mergeCell ref="A6:C7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8"/>
  <sheetViews>
    <sheetView zoomScale="80" zoomScaleNormal="80" workbookViewId="0">
      <pane xSplit="3" ySplit="7" topLeftCell="D8" activePane="bottomRight" state="frozen"/>
      <selection activeCell="D16" sqref="D16"/>
      <selection pane="topRight" activeCell="D16" sqref="D16"/>
      <selection pane="bottomLeft" activeCell="D16" sqref="D16"/>
      <selection pane="bottomRight" activeCell="D8" sqref="D8"/>
    </sheetView>
  </sheetViews>
  <sheetFormatPr defaultColWidth="9.1796875" defaultRowHeight="15.5" x14ac:dyDescent="0.35"/>
  <cols>
    <col min="1" max="1" width="2.26953125" style="2" customWidth="1"/>
    <col min="2" max="2" width="2.1796875" style="2" customWidth="1"/>
    <col min="3" max="3" width="45.453125" style="2" customWidth="1"/>
    <col min="4" max="4" width="17.26953125" style="28" bestFit="1" customWidth="1"/>
    <col min="5" max="5" width="12.7265625" style="28" hidden="1" customWidth="1"/>
    <col min="6" max="6" width="15.453125" style="28" bestFit="1" customWidth="1"/>
    <col min="7" max="7" width="12.7265625" style="28" hidden="1" customWidth="1"/>
    <col min="8" max="8" width="13.81640625" style="28" hidden="1" customWidth="1"/>
    <col min="9" max="9" width="17.453125" style="28" hidden="1" customWidth="1"/>
    <col min="10" max="10" width="13.1796875" style="28" bestFit="1" customWidth="1"/>
    <col min="11" max="11" width="13.1796875" style="28" hidden="1" customWidth="1"/>
    <col min="12" max="12" width="13.1796875" style="28" bestFit="1" customWidth="1"/>
    <col min="13" max="13" width="15.453125" style="28" bestFit="1" customWidth="1"/>
    <col min="14" max="14" width="13.6328125" style="28" bestFit="1" customWidth="1"/>
    <col min="15" max="18" width="12.7265625" style="28" bestFit="1" customWidth="1"/>
    <col min="19" max="19" width="17.26953125" style="28" bestFit="1" customWidth="1"/>
    <col min="20" max="21" width="9.1796875" style="28"/>
    <col min="22" max="23" width="12.7265625" style="28" bestFit="1" customWidth="1"/>
    <col min="24" max="24" width="9.54296875" style="28" bestFit="1" customWidth="1"/>
    <col min="25" max="25" width="12.7265625" style="28" bestFit="1" customWidth="1"/>
    <col min="26" max="26" width="1.7265625" style="28" customWidth="1"/>
    <col min="27" max="27" width="18.1796875" style="32" bestFit="1" customWidth="1"/>
    <col min="28" max="16384" width="9.1796875" style="2"/>
  </cols>
  <sheetData>
    <row r="1" spans="1:27" x14ac:dyDescent="0.35">
      <c r="A1" s="1" t="s">
        <v>37</v>
      </c>
    </row>
    <row r="2" spans="1:27" x14ac:dyDescent="0.35">
      <c r="A2" s="1" t="str">
        <f>'MOC-SUMMARY'!$A$2</f>
        <v>PMO : Misamis Oriental/Cagayan de Oro</v>
      </c>
    </row>
    <row r="3" spans="1:27" x14ac:dyDescent="0.35">
      <c r="A3" s="3" t="s">
        <v>38</v>
      </c>
    </row>
    <row r="4" spans="1:27" x14ac:dyDescent="0.35">
      <c r="A4" s="4" t="str">
        <f>'MOC-SUMMARY'!$A$4</f>
        <v>2020</v>
      </c>
    </row>
    <row r="6" spans="1:27" s="39" customFormat="1" ht="15" customHeight="1" x14ac:dyDescent="0.35">
      <c r="A6" s="70" t="s">
        <v>1</v>
      </c>
      <c r="B6" s="70"/>
      <c r="C6" s="70"/>
      <c r="D6" s="33" t="s">
        <v>47</v>
      </c>
      <c r="E6" s="33" t="s">
        <v>47</v>
      </c>
      <c r="F6" s="50" t="s">
        <v>47</v>
      </c>
      <c r="G6" s="34" t="s">
        <v>48</v>
      </c>
      <c r="H6" s="34" t="s">
        <v>48</v>
      </c>
      <c r="I6" s="52" t="s">
        <v>48</v>
      </c>
      <c r="J6" s="35" t="s">
        <v>49</v>
      </c>
      <c r="K6" s="35" t="s">
        <v>49</v>
      </c>
      <c r="L6" s="54" t="s">
        <v>49</v>
      </c>
      <c r="M6" s="36" t="s">
        <v>50</v>
      </c>
      <c r="N6" s="36" t="s">
        <v>50</v>
      </c>
      <c r="O6" s="36" t="s">
        <v>50</v>
      </c>
      <c r="P6" s="36" t="s">
        <v>50</v>
      </c>
      <c r="Q6" s="36" t="s">
        <v>50</v>
      </c>
      <c r="R6" s="56" t="s">
        <v>50</v>
      </c>
      <c r="S6" s="68" t="s">
        <v>51</v>
      </c>
      <c r="T6" s="37"/>
      <c r="U6" s="37"/>
      <c r="V6" s="37"/>
      <c r="W6" s="37"/>
      <c r="X6" s="37"/>
      <c r="Y6" s="37"/>
      <c r="Z6" s="37"/>
      <c r="AA6" s="38"/>
    </row>
    <row r="7" spans="1:27" s="39" customFormat="1" x14ac:dyDescent="0.35">
      <c r="A7" s="71"/>
      <c r="B7" s="71"/>
      <c r="C7" s="71"/>
      <c r="D7" s="40" t="s">
        <v>62</v>
      </c>
      <c r="E7" s="40"/>
      <c r="F7" s="51" t="s">
        <v>43</v>
      </c>
      <c r="G7" s="41"/>
      <c r="H7" s="41"/>
      <c r="I7" s="53" t="s">
        <v>43</v>
      </c>
      <c r="J7" s="42" t="s">
        <v>74</v>
      </c>
      <c r="K7" s="42"/>
      <c r="L7" s="55" t="s">
        <v>43</v>
      </c>
      <c r="M7" s="43" t="s">
        <v>79</v>
      </c>
      <c r="N7" s="43" t="s">
        <v>88</v>
      </c>
      <c r="O7" s="43" t="s">
        <v>81</v>
      </c>
      <c r="P7" s="43" t="s">
        <v>82</v>
      </c>
      <c r="Q7" s="43" t="s">
        <v>87</v>
      </c>
      <c r="R7" s="57" t="s">
        <v>43</v>
      </c>
      <c r="S7" s="69"/>
      <c r="T7" s="37"/>
      <c r="U7" s="37"/>
      <c r="V7" s="44" t="s">
        <v>47</v>
      </c>
      <c r="W7" s="44" t="s">
        <v>48</v>
      </c>
      <c r="X7" s="44" t="s">
        <v>49</v>
      </c>
      <c r="Y7" s="44" t="s">
        <v>50</v>
      </c>
      <c r="Z7" s="45"/>
      <c r="AA7" s="44" t="s">
        <v>51</v>
      </c>
    </row>
    <row r="8" spans="1:27" x14ac:dyDescent="0.35">
      <c r="A8" s="5" t="s">
        <v>2</v>
      </c>
      <c r="B8" s="6"/>
      <c r="C8" s="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29"/>
    </row>
    <row r="9" spans="1:27" x14ac:dyDescent="0.35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27" x14ac:dyDescent="0.35">
      <c r="A10" s="10" t="s">
        <v>3</v>
      </c>
      <c r="B10" s="6"/>
      <c r="C10" s="7"/>
      <c r="D10" s="30">
        <v>12</v>
      </c>
      <c r="E10" s="30"/>
      <c r="F10" s="30">
        <f>F11+F12</f>
        <v>12</v>
      </c>
      <c r="G10" s="30"/>
      <c r="H10" s="30"/>
      <c r="I10" s="30">
        <f>I11+I12</f>
        <v>0</v>
      </c>
      <c r="J10" s="30">
        <v>3</v>
      </c>
      <c r="K10" s="30"/>
      <c r="L10" s="30">
        <f>L11+L12</f>
        <v>3</v>
      </c>
      <c r="M10" s="30">
        <v>10</v>
      </c>
      <c r="N10" s="30">
        <v>34</v>
      </c>
      <c r="O10" s="30">
        <v>2</v>
      </c>
      <c r="P10" s="30">
        <v>1</v>
      </c>
      <c r="Q10" s="30">
        <v>4</v>
      </c>
      <c r="R10" s="30">
        <f>R11+R12</f>
        <v>51</v>
      </c>
      <c r="S10" s="30">
        <f>+S11+S12</f>
        <v>66</v>
      </c>
      <c r="V10" s="28">
        <f>F10</f>
        <v>12</v>
      </c>
      <c r="W10" s="28">
        <f>I10</f>
        <v>0</v>
      </c>
      <c r="X10" s="28">
        <f>L10</f>
        <v>3</v>
      </c>
      <c r="Y10" s="28">
        <f t="shared" ref="Y10:Y36" si="0">R10</f>
        <v>51</v>
      </c>
      <c r="AA10" s="32">
        <f>+AA11+AA12</f>
        <v>66</v>
      </c>
    </row>
    <row r="11" spans="1:27" x14ac:dyDescent="0.35">
      <c r="A11" s="10" t="s">
        <v>4</v>
      </c>
      <c r="B11" s="6"/>
      <c r="C11" s="7"/>
      <c r="D11" s="30">
        <v>11</v>
      </c>
      <c r="E11" s="30"/>
      <c r="F11" s="30">
        <f t="shared" ref="F11:F12" si="1">SUM(D11:E11)</f>
        <v>11</v>
      </c>
      <c r="G11" s="30"/>
      <c r="H11" s="30"/>
      <c r="I11" s="30">
        <f t="shared" ref="I11:I12" si="2">SUM(G11:H11)</f>
        <v>0</v>
      </c>
      <c r="J11" s="30">
        <v>2</v>
      </c>
      <c r="K11" s="30"/>
      <c r="L11" s="30">
        <f t="shared" ref="L11:L12" si="3">SUM(J11:K11)</f>
        <v>2</v>
      </c>
      <c r="M11" s="30">
        <v>10</v>
      </c>
      <c r="N11" s="30">
        <v>34</v>
      </c>
      <c r="O11" s="30">
        <v>2</v>
      </c>
      <c r="P11" s="30">
        <v>1</v>
      </c>
      <c r="Q11" s="30">
        <v>4</v>
      </c>
      <c r="R11" s="30">
        <f>SUM(M11:Q11)</f>
        <v>51</v>
      </c>
      <c r="S11" s="30">
        <f>F11+I11+L11+R11</f>
        <v>64</v>
      </c>
      <c r="V11" s="28">
        <f>F11</f>
        <v>11</v>
      </c>
      <c r="W11" s="28">
        <f>I11</f>
        <v>0</v>
      </c>
      <c r="X11" s="28">
        <f>L11</f>
        <v>2</v>
      </c>
      <c r="Y11" s="28">
        <f t="shared" si="0"/>
        <v>51</v>
      </c>
      <c r="AA11" s="32">
        <f>SUM(V11:Z11)</f>
        <v>64</v>
      </c>
    </row>
    <row r="12" spans="1:27" x14ac:dyDescent="0.35">
      <c r="A12" s="10" t="s">
        <v>5</v>
      </c>
      <c r="B12" s="6"/>
      <c r="C12" s="7"/>
      <c r="D12" s="30">
        <v>1</v>
      </c>
      <c r="E12" s="30"/>
      <c r="F12" s="30">
        <f t="shared" si="1"/>
        <v>1</v>
      </c>
      <c r="G12" s="30"/>
      <c r="H12" s="30"/>
      <c r="I12" s="30">
        <f t="shared" si="2"/>
        <v>0</v>
      </c>
      <c r="J12" s="30">
        <v>1</v>
      </c>
      <c r="K12" s="30"/>
      <c r="L12" s="30">
        <f t="shared" si="3"/>
        <v>1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f>SUM(M12:Q12)</f>
        <v>0</v>
      </c>
      <c r="S12" s="30">
        <f>F12+I12+L12+R12</f>
        <v>2</v>
      </c>
      <c r="V12" s="28">
        <f>F12</f>
        <v>1</v>
      </c>
      <c r="W12" s="28">
        <f>I12</f>
        <v>0</v>
      </c>
      <c r="X12" s="28">
        <f>L12</f>
        <v>1</v>
      </c>
      <c r="Y12" s="28">
        <f t="shared" si="0"/>
        <v>0</v>
      </c>
      <c r="AA12" s="32">
        <f>SUM(V12:Z12)</f>
        <v>2</v>
      </c>
    </row>
    <row r="13" spans="1:27" x14ac:dyDescent="0.35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27" x14ac:dyDescent="0.35">
      <c r="A14" s="10" t="s">
        <v>57</v>
      </c>
      <c r="B14" s="6"/>
      <c r="C14" s="7"/>
      <c r="D14" s="30">
        <v>45226.74</v>
      </c>
      <c r="E14" s="30"/>
      <c r="F14" s="30">
        <f>F15+F16</f>
        <v>45226.74</v>
      </c>
      <c r="G14" s="30"/>
      <c r="H14" s="30"/>
      <c r="I14" s="30">
        <f>I15+I16</f>
        <v>0</v>
      </c>
      <c r="J14" s="30">
        <v>2911.5</v>
      </c>
      <c r="K14" s="30"/>
      <c r="L14" s="30">
        <f>L15+L16</f>
        <v>2911.5</v>
      </c>
      <c r="M14" s="30">
        <v>5208.2400000000007</v>
      </c>
      <c r="N14" s="30">
        <v>33123</v>
      </c>
      <c r="O14" s="30">
        <v>1757.53</v>
      </c>
      <c r="P14" s="30">
        <v>210</v>
      </c>
      <c r="Q14" s="30">
        <v>1082.96</v>
      </c>
      <c r="R14" s="30">
        <f>R15+R16</f>
        <v>41381.729999999996</v>
      </c>
      <c r="S14" s="30">
        <f>+S15+S16</f>
        <v>89519.97</v>
      </c>
      <c r="V14" s="28">
        <f>F14</f>
        <v>45226.74</v>
      </c>
      <c r="W14" s="28">
        <f>I14</f>
        <v>0</v>
      </c>
      <c r="X14" s="28">
        <f>L14</f>
        <v>2911.5</v>
      </c>
      <c r="Y14" s="28">
        <f t="shared" si="0"/>
        <v>41381.729999999996</v>
      </c>
      <c r="AA14" s="32">
        <f t="shared" ref="AA14" si="4">+AA15+AA16</f>
        <v>89519.97</v>
      </c>
    </row>
    <row r="15" spans="1:27" x14ac:dyDescent="0.35">
      <c r="A15" s="10" t="s">
        <v>4</v>
      </c>
      <c r="B15" s="6"/>
      <c r="C15" s="7"/>
      <c r="D15" s="30">
        <v>12239.74</v>
      </c>
      <c r="E15" s="30"/>
      <c r="F15" s="30">
        <f t="shared" ref="F15:F16" si="5">SUM(D15:E15)</f>
        <v>12239.74</v>
      </c>
      <c r="G15" s="30"/>
      <c r="H15" s="30"/>
      <c r="I15" s="30">
        <f t="shared" ref="I15:I16" si="6">SUM(G15:H15)</f>
        <v>0</v>
      </c>
      <c r="J15" s="30">
        <v>995.5</v>
      </c>
      <c r="K15" s="30"/>
      <c r="L15" s="30">
        <f t="shared" ref="L15:L16" si="7">SUM(J15:K15)</f>
        <v>995.5</v>
      </c>
      <c r="M15" s="30">
        <v>5208.2400000000007</v>
      </c>
      <c r="N15" s="30">
        <v>33123</v>
      </c>
      <c r="O15" s="30">
        <v>1757.53</v>
      </c>
      <c r="P15" s="30">
        <v>210</v>
      </c>
      <c r="Q15" s="30">
        <v>1082.96</v>
      </c>
      <c r="R15" s="30">
        <f>SUM(M15:Q15)</f>
        <v>41381.729999999996</v>
      </c>
      <c r="S15" s="30">
        <f>F15+I15+L15+R15</f>
        <v>54616.969999999994</v>
      </c>
      <c r="V15" s="28">
        <f>F15</f>
        <v>12239.74</v>
      </c>
      <c r="W15" s="28">
        <f>I15</f>
        <v>0</v>
      </c>
      <c r="X15" s="28">
        <f>L15</f>
        <v>995.5</v>
      </c>
      <c r="Y15" s="28">
        <f t="shared" si="0"/>
        <v>41381.729999999996</v>
      </c>
      <c r="AA15" s="32">
        <f>SUM(V15:Z15)</f>
        <v>54616.969999999994</v>
      </c>
    </row>
    <row r="16" spans="1:27" x14ac:dyDescent="0.35">
      <c r="A16" s="10" t="s">
        <v>5</v>
      </c>
      <c r="B16" s="6"/>
      <c r="C16" s="7"/>
      <c r="D16" s="30">
        <v>32987</v>
      </c>
      <c r="E16" s="30"/>
      <c r="F16" s="30">
        <f t="shared" si="5"/>
        <v>32987</v>
      </c>
      <c r="G16" s="30"/>
      <c r="H16" s="30"/>
      <c r="I16" s="30">
        <f t="shared" si="6"/>
        <v>0</v>
      </c>
      <c r="J16" s="30">
        <v>1916</v>
      </c>
      <c r="K16" s="30"/>
      <c r="L16" s="30">
        <f t="shared" si="7"/>
        <v>1916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f>SUM(M16:Q16)</f>
        <v>0</v>
      </c>
      <c r="S16" s="30">
        <f>F16+I16+L16+R16</f>
        <v>34903</v>
      </c>
      <c r="V16" s="28">
        <f>F16</f>
        <v>32987</v>
      </c>
      <c r="W16" s="28">
        <f>I16</f>
        <v>0</v>
      </c>
      <c r="X16" s="28">
        <f>L16</f>
        <v>1916</v>
      </c>
      <c r="Y16" s="28">
        <f t="shared" si="0"/>
        <v>0</v>
      </c>
      <c r="AA16" s="32">
        <f>SUM(V16:Z16)</f>
        <v>34903</v>
      </c>
    </row>
    <row r="17" spans="1:27" x14ac:dyDescent="0.35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27" x14ac:dyDescent="0.35">
      <c r="A18" s="10" t="s">
        <v>58</v>
      </c>
      <c r="B18" s="6"/>
      <c r="C18" s="7"/>
      <c r="D18" s="30">
        <v>24825.14</v>
      </c>
      <c r="E18" s="30"/>
      <c r="F18" s="30">
        <f>F19+F20</f>
        <v>24825.14</v>
      </c>
      <c r="G18" s="30"/>
      <c r="H18" s="30"/>
      <c r="I18" s="30">
        <f>I19+I20</f>
        <v>0</v>
      </c>
      <c r="J18" s="30">
        <v>1435</v>
      </c>
      <c r="K18" s="30"/>
      <c r="L18" s="30">
        <f>L19+L20</f>
        <v>1435</v>
      </c>
      <c r="M18" s="30">
        <v>3341.4599999999996</v>
      </c>
      <c r="N18" s="30">
        <v>19558</v>
      </c>
      <c r="O18" s="30">
        <v>1055.3699999999999</v>
      </c>
      <c r="P18" s="30">
        <v>63</v>
      </c>
      <c r="Q18" s="30">
        <v>538.4</v>
      </c>
      <c r="R18" s="30">
        <f>R19+R20</f>
        <v>24556.23</v>
      </c>
      <c r="S18" s="30">
        <f>+S19+S20</f>
        <v>50816.369999999995</v>
      </c>
      <c r="V18" s="28">
        <f>F18</f>
        <v>24825.14</v>
      </c>
      <c r="W18" s="28">
        <f>I18</f>
        <v>0</v>
      </c>
      <c r="X18" s="28">
        <f>L18</f>
        <v>1435</v>
      </c>
      <c r="Y18" s="28">
        <f t="shared" si="0"/>
        <v>24556.23</v>
      </c>
      <c r="AA18" s="32">
        <f t="shared" ref="AA18" si="8">+AA19+AA20</f>
        <v>50816.369999999995</v>
      </c>
    </row>
    <row r="19" spans="1:27" x14ac:dyDescent="0.35">
      <c r="A19" s="10" t="s">
        <v>4</v>
      </c>
      <c r="B19" s="6"/>
      <c r="C19" s="7"/>
      <c r="D19" s="30">
        <v>5594.1399999999994</v>
      </c>
      <c r="E19" s="30"/>
      <c r="F19" s="30">
        <f t="shared" ref="F19:F20" si="9">SUM(D19:E19)</f>
        <v>5594.1399999999994</v>
      </c>
      <c r="G19" s="30"/>
      <c r="H19" s="30"/>
      <c r="I19" s="30">
        <f t="shared" ref="I19:I20" si="10">SUM(G19:H19)</f>
        <v>0</v>
      </c>
      <c r="J19" s="30">
        <v>861</v>
      </c>
      <c r="K19" s="30"/>
      <c r="L19" s="30">
        <f t="shared" ref="L19:L20" si="11">SUM(J19:K19)</f>
        <v>861</v>
      </c>
      <c r="M19" s="30">
        <v>3341.4599999999996</v>
      </c>
      <c r="N19" s="30">
        <v>19558</v>
      </c>
      <c r="O19" s="30">
        <v>1055.3699999999999</v>
      </c>
      <c r="P19" s="30">
        <v>63</v>
      </c>
      <c r="Q19" s="30">
        <v>538.4</v>
      </c>
      <c r="R19" s="30">
        <f>SUM(M19:Q19)</f>
        <v>24556.23</v>
      </c>
      <c r="S19" s="30">
        <f>F19+I19+L19+R19</f>
        <v>31011.37</v>
      </c>
      <c r="V19" s="28">
        <f>F19</f>
        <v>5594.1399999999994</v>
      </c>
      <c r="W19" s="28">
        <f>I19</f>
        <v>0</v>
      </c>
      <c r="X19" s="28">
        <f>L19</f>
        <v>861</v>
      </c>
      <c r="Y19" s="28">
        <f t="shared" si="0"/>
        <v>24556.23</v>
      </c>
      <c r="AA19" s="32">
        <f>SUM(V19:Z19)</f>
        <v>31011.37</v>
      </c>
    </row>
    <row r="20" spans="1:27" x14ac:dyDescent="0.35">
      <c r="A20" s="10" t="s">
        <v>5</v>
      </c>
      <c r="B20" s="6"/>
      <c r="C20" s="7"/>
      <c r="D20" s="30">
        <v>19231</v>
      </c>
      <c r="E20" s="30"/>
      <c r="F20" s="30">
        <f t="shared" si="9"/>
        <v>19231</v>
      </c>
      <c r="G20" s="30"/>
      <c r="H20" s="30"/>
      <c r="I20" s="30">
        <f t="shared" si="10"/>
        <v>0</v>
      </c>
      <c r="J20" s="30">
        <v>574</v>
      </c>
      <c r="K20" s="30"/>
      <c r="L20" s="30">
        <f t="shared" si="11"/>
        <v>574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f>SUM(M20:Q20)</f>
        <v>0</v>
      </c>
      <c r="S20" s="30">
        <f>F20+I20+L20+R20</f>
        <v>19805</v>
      </c>
      <c r="V20" s="28">
        <f>F20</f>
        <v>19231</v>
      </c>
      <c r="W20" s="28">
        <f>I20</f>
        <v>0</v>
      </c>
      <c r="X20" s="28">
        <f>L20</f>
        <v>574</v>
      </c>
      <c r="Y20" s="28">
        <f t="shared" si="0"/>
        <v>0</v>
      </c>
      <c r="AA20" s="32">
        <f>SUM(V20:Z20)</f>
        <v>19805</v>
      </c>
    </row>
    <row r="21" spans="1:27" x14ac:dyDescent="0.35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1:27" x14ac:dyDescent="0.35">
      <c r="A22" s="10" t="s">
        <v>6</v>
      </c>
      <c r="B22" s="6"/>
      <c r="C22" s="7"/>
      <c r="D22" s="30">
        <v>79954.777000000002</v>
      </c>
      <c r="E22" s="30"/>
      <c r="F22" s="30">
        <f>F23+F24</f>
        <v>79954.777000000002</v>
      </c>
      <c r="G22" s="30"/>
      <c r="H22" s="30"/>
      <c r="I22" s="30">
        <f>I23+I24</f>
        <v>0</v>
      </c>
      <c r="J22" s="30">
        <v>5834.96</v>
      </c>
      <c r="K22" s="30"/>
      <c r="L22" s="30">
        <f>L23+L24</f>
        <v>5834.96</v>
      </c>
      <c r="M22" s="30">
        <v>10532.398000000001</v>
      </c>
      <c r="N22" s="30">
        <v>63233.75</v>
      </c>
      <c r="O22" s="30">
        <v>2877</v>
      </c>
      <c r="P22" s="30">
        <v>346.5</v>
      </c>
      <c r="Q22" s="30">
        <v>1664.23</v>
      </c>
      <c r="R22" s="30">
        <f>R23+R24</f>
        <v>78653.877999999997</v>
      </c>
      <c r="S22" s="30">
        <f>+S23+S24</f>
        <v>164443.61499999999</v>
      </c>
      <c r="V22" s="28">
        <f>F22</f>
        <v>79954.777000000002</v>
      </c>
      <c r="W22" s="28">
        <f>I22</f>
        <v>0</v>
      </c>
      <c r="X22" s="28">
        <f>L22</f>
        <v>5834.96</v>
      </c>
      <c r="Y22" s="28">
        <f t="shared" si="0"/>
        <v>78653.877999999997</v>
      </c>
      <c r="AA22" s="32">
        <f>+AA23+AA24</f>
        <v>164443.61499999999</v>
      </c>
    </row>
    <row r="23" spans="1:27" x14ac:dyDescent="0.35">
      <c r="A23" s="10" t="s">
        <v>4</v>
      </c>
      <c r="B23" s="6"/>
      <c r="C23" s="7"/>
      <c r="D23" s="30">
        <v>23290.777000000002</v>
      </c>
      <c r="E23" s="30"/>
      <c r="F23" s="30">
        <f t="shared" ref="F23:F24" si="12">SUM(D23:E23)</f>
        <v>23290.777000000002</v>
      </c>
      <c r="G23" s="30"/>
      <c r="H23" s="30"/>
      <c r="I23" s="30">
        <f t="shared" ref="I23:I24" si="13">SUM(G23:H23)</f>
        <v>0</v>
      </c>
      <c r="J23" s="30">
        <v>2353</v>
      </c>
      <c r="K23" s="30"/>
      <c r="L23" s="30">
        <f t="shared" ref="L23:L24" si="14">SUM(J23:K23)</f>
        <v>2353</v>
      </c>
      <c r="M23" s="30">
        <v>10532.398000000001</v>
      </c>
      <c r="N23" s="30">
        <v>63233.75</v>
      </c>
      <c r="O23" s="30">
        <v>2877</v>
      </c>
      <c r="P23" s="30">
        <v>346.5</v>
      </c>
      <c r="Q23" s="30">
        <v>1664.23</v>
      </c>
      <c r="R23" s="30">
        <f>SUM(M23:Q23)</f>
        <v>78653.877999999997</v>
      </c>
      <c r="S23" s="30">
        <f>F23+I23+L23+R23</f>
        <v>104297.655</v>
      </c>
      <c r="V23" s="28">
        <f>F23</f>
        <v>23290.777000000002</v>
      </c>
      <c r="W23" s="28">
        <f>I23</f>
        <v>0</v>
      </c>
      <c r="X23" s="28">
        <f>L23</f>
        <v>2353</v>
      </c>
      <c r="Y23" s="28">
        <f t="shared" si="0"/>
        <v>78653.877999999997</v>
      </c>
      <c r="AA23" s="32">
        <f>SUM(V23:Z23)</f>
        <v>104297.655</v>
      </c>
    </row>
    <row r="24" spans="1:27" x14ac:dyDescent="0.35">
      <c r="A24" s="10" t="s">
        <v>5</v>
      </c>
      <c r="B24" s="6"/>
      <c r="C24" s="7"/>
      <c r="D24" s="30">
        <v>56664</v>
      </c>
      <c r="E24" s="30"/>
      <c r="F24" s="30">
        <f t="shared" si="12"/>
        <v>56664</v>
      </c>
      <c r="G24" s="30"/>
      <c r="H24" s="30"/>
      <c r="I24" s="30">
        <f t="shared" si="13"/>
        <v>0</v>
      </c>
      <c r="J24" s="30">
        <v>3481.96</v>
      </c>
      <c r="K24" s="30"/>
      <c r="L24" s="30">
        <f t="shared" si="14"/>
        <v>3481.96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f>SUM(M24:Q24)</f>
        <v>0</v>
      </c>
      <c r="S24" s="30">
        <f>F24+I24+L24+R24</f>
        <v>60145.96</v>
      </c>
      <c r="V24" s="28">
        <f>F24</f>
        <v>56664</v>
      </c>
      <c r="W24" s="28">
        <f>I24</f>
        <v>0</v>
      </c>
      <c r="X24" s="28">
        <f>L24</f>
        <v>3481.96</v>
      </c>
      <c r="Y24" s="28">
        <f t="shared" si="0"/>
        <v>0</v>
      </c>
      <c r="AA24" s="32">
        <f>SUM(V24:Z24)</f>
        <v>60145.96</v>
      </c>
    </row>
    <row r="25" spans="1:27" x14ac:dyDescent="0.35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27" x14ac:dyDescent="0.35">
      <c r="A26" s="10" t="s">
        <v>7</v>
      </c>
      <c r="B26" s="6"/>
      <c r="C26" s="7"/>
      <c r="D26" s="30">
        <v>960.37000000000012</v>
      </c>
      <c r="E26" s="30"/>
      <c r="F26" s="30">
        <f>F27+F28</f>
        <v>960.37000000000012</v>
      </c>
      <c r="G26" s="30"/>
      <c r="H26" s="30"/>
      <c r="I26" s="30">
        <f>I27+I28</f>
        <v>0</v>
      </c>
      <c r="J26" s="30">
        <v>211.3</v>
      </c>
      <c r="K26" s="30"/>
      <c r="L26" s="30">
        <f>L27+L28</f>
        <v>211.3</v>
      </c>
      <c r="M26" s="30">
        <v>612.54</v>
      </c>
      <c r="N26" s="30">
        <v>2529.23</v>
      </c>
      <c r="O26" s="30">
        <v>110.63</v>
      </c>
      <c r="P26" s="30">
        <v>22.57</v>
      </c>
      <c r="Q26" s="30">
        <v>149.68</v>
      </c>
      <c r="R26" s="30">
        <f>R27+R28</f>
        <v>3424.65</v>
      </c>
      <c r="S26" s="30">
        <f>+S27+S28</f>
        <v>4596.32</v>
      </c>
      <c r="V26" s="28">
        <f>F26</f>
        <v>960.37000000000012</v>
      </c>
      <c r="W26" s="28">
        <f>I26</f>
        <v>0</v>
      </c>
      <c r="X26" s="28">
        <f>L26</f>
        <v>211.3</v>
      </c>
      <c r="Y26" s="28">
        <f t="shared" si="0"/>
        <v>3424.65</v>
      </c>
      <c r="AA26" s="32">
        <f t="shared" ref="AA26" si="15">+AA27+AA28</f>
        <v>4596.32</v>
      </c>
    </row>
    <row r="27" spans="1:27" x14ac:dyDescent="0.35">
      <c r="A27" s="10" t="s">
        <v>4</v>
      </c>
      <c r="B27" s="6"/>
      <c r="C27" s="7"/>
      <c r="D27" s="30">
        <v>770.38000000000011</v>
      </c>
      <c r="E27" s="30"/>
      <c r="F27" s="30">
        <f t="shared" ref="F27:F28" si="16">SUM(D27:E27)</f>
        <v>770.38000000000011</v>
      </c>
      <c r="G27" s="30"/>
      <c r="H27" s="30"/>
      <c r="I27" s="30">
        <f t="shared" ref="I27:I28" si="17">SUM(G27:H27)</f>
        <v>0</v>
      </c>
      <c r="J27" s="30">
        <v>125.10000000000001</v>
      </c>
      <c r="K27" s="30"/>
      <c r="L27" s="30">
        <f t="shared" ref="L27:L28" si="18">SUM(J27:K27)</f>
        <v>125.10000000000001</v>
      </c>
      <c r="M27" s="30">
        <v>612.54</v>
      </c>
      <c r="N27" s="30">
        <v>2529.23</v>
      </c>
      <c r="O27" s="30">
        <v>110.63</v>
      </c>
      <c r="P27" s="30">
        <v>22.57</v>
      </c>
      <c r="Q27" s="30">
        <v>149.68</v>
      </c>
      <c r="R27" s="30">
        <f>SUM(M27:Q27)</f>
        <v>3424.65</v>
      </c>
      <c r="S27" s="30">
        <f>F27+I27+L27+R27</f>
        <v>4320.13</v>
      </c>
      <c r="V27" s="28">
        <f>F27</f>
        <v>770.38000000000011</v>
      </c>
      <c r="W27" s="28">
        <f>I27</f>
        <v>0</v>
      </c>
      <c r="X27" s="28">
        <f>L27</f>
        <v>125.10000000000001</v>
      </c>
      <c r="Y27" s="28">
        <f t="shared" si="0"/>
        <v>3424.65</v>
      </c>
      <c r="AA27" s="32">
        <f>SUM(V27:Z27)</f>
        <v>4320.13</v>
      </c>
    </row>
    <row r="28" spans="1:27" x14ac:dyDescent="0.35">
      <c r="A28" s="10" t="s">
        <v>5</v>
      </c>
      <c r="B28" s="6"/>
      <c r="C28" s="7"/>
      <c r="D28" s="30">
        <v>189.99</v>
      </c>
      <c r="E28" s="30"/>
      <c r="F28" s="30">
        <f t="shared" si="16"/>
        <v>189.99</v>
      </c>
      <c r="G28" s="30"/>
      <c r="H28" s="30"/>
      <c r="I28" s="30">
        <f t="shared" si="17"/>
        <v>0</v>
      </c>
      <c r="J28" s="30">
        <v>86.2</v>
      </c>
      <c r="K28" s="30"/>
      <c r="L28" s="30">
        <f t="shared" si="18"/>
        <v>86.2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f>SUM(M28:Q28)</f>
        <v>0</v>
      </c>
      <c r="S28" s="30">
        <f>F28+I28+L28+R28</f>
        <v>276.19</v>
      </c>
      <c r="V28" s="28">
        <f>F28</f>
        <v>189.99</v>
      </c>
      <c r="W28" s="28">
        <f>I28</f>
        <v>0</v>
      </c>
      <c r="X28" s="28">
        <f>L28</f>
        <v>86.2</v>
      </c>
      <c r="Y28" s="28">
        <f t="shared" si="0"/>
        <v>0</v>
      </c>
      <c r="AA28" s="32">
        <f>SUM(V28:Z28)</f>
        <v>276.19</v>
      </c>
    </row>
    <row r="29" spans="1:27" x14ac:dyDescent="0.35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27" x14ac:dyDescent="0.35">
      <c r="A30" s="10" t="s">
        <v>8</v>
      </c>
      <c r="B30" s="6"/>
      <c r="C30" s="7"/>
      <c r="D30" s="30">
        <v>179.31</v>
      </c>
      <c r="E30" s="30"/>
      <c r="F30" s="30">
        <f>F31+F32</f>
        <v>179.31</v>
      </c>
      <c r="G30" s="30"/>
      <c r="H30" s="30"/>
      <c r="I30" s="30">
        <f>I31+I32</f>
        <v>0</v>
      </c>
      <c r="J30" s="30">
        <v>38.32</v>
      </c>
      <c r="K30" s="30"/>
      <c r="L30" s="30">
        <f>L31+L32</f>
        <v>38.32</v>
      </c>
      <c r="M30" s="30">
        <v>103.37</v>
      </c>
      <c r="N30" s="30">
        <v>455.6</v>
      </c>
      <c r="O30" s="30">
        <v>14.3</v>
      </c>
      <c r="P30" s="30">
        <v>8.5</v>
      </c>
      <c r="Q30" s="30">
        <v>38.9</v>
      </c>
      <c r="R30" s="30">
        <f>R31+R32</f>
        <v>620.66999999999996</v>
      </c>
      <c r="S30" s="30">
        <f>+S31+S32</f>
        <v>838.3</v>
      </c>
      <c r="V30" s="28">
        <f>F30</f>
        <v>179.31</v>
      </c>
      <c r="W30" s="28">
        <f>I30</f>
        <v>0</v>
      </c>
      <c r="X30" s="28">
        <f>L30</f>
        <v>38.32</v>
      </c>
      <c r="Y30" s="28">
        <f t="shared" si="0"/>
        <v>620.66999999999996</v>
      </c>
      <c r="AA30" s="32">
        <f>+AA31+AA32</f>
        <v>838.3</v>
      </c>
    </row>
    <row r="31" spans="1:27" x14ac:dyDescent="0.35">
      <c r="A31" s="10" t="s">
        <v>4</v>
      </c>
      <c r="B31" s="6"/>
      <c r="C31" s="7"/>
      <c r="D31" s="30">
        <v>147.06</v>
      </c>
      <c r="E31" s="30"/>
      <c r="F31" s="30">
        <f t="shared" ref="F31:F32" si="19">SUM(D31:E31)</f>
        <v>147.06</v>
      </c>
      <c r="G31" s="30"/>
      <c r="H31" s="30"/>
      <c r="I31" s="30">
        <f t="shared" ref="I31:I32" si="20">SUM(G31:H31)</f>
        <v>0</v>
      </c>
      <c r="J31" s="30">
        <v>24.32</v>
      </c>
      <c r="K31" s="30"/>
      <c r="L31" s="30">
        <f t="shared" ref="L31:L32" si="21">SUM(J31:K31)</f>
        <v>24.32</v>
      </c>
      <c r="M31" s="30">
        <v>103.37</v>
      </c>
      <c r="N31" s="30">
        <v>455.6</v>
      </c>
      <c r="O31" s="30">
        <v>14.3</v>
      </c>
      <c r="P31" s="30">
        <v>8.5</v>
      </c>
      <c r="Q31" s="30">
        <v>38.9</v>
      </c>
      <c r="R31" s="30">
        <f>SUM(M31:Q31)</f>
        <v>620.66999999999996</v>
      </c>
      <c r="S31" s="30">
        <f>F31+I31+L31+R31</f>
        <v>792.05</v>
      </c>
      <c r="V31" s="28">
        <f>F31</f>
        <v>147.06</v>
      </c>
      <c r="W31" s="28">
        <f>I31</f>
        <v>0</v>
      </c>
      <c r="X31" s="28">
        <f>L31</f>
        <v>24.32</v>
      </c>
      <c r="Y31" s="28">
        <f t="shared" si="0"/>
        <v>620.66999999999996</v>
      </c>
      <c r="AA31" s="32">
        <f>SUM(V31:Z31)</f>
        <v>792.05</v>
      </c>
    </row>
    <row r="32" spans="1:27" x14ac:dyDescent="0.35">
      <c r="A32" s="10" t="s">
        <v>5</v>
      </c>
      <c r="B32" s="6"/>
      <c r="C32" s="7"/>
      <c r="D32" s="30">
        <v>32.25</v>
      </c>
      <c r="E32" s="30"/>
      <c r="F32" s="30">
        <f t="shared" si="19"/>
        <v>32.25</v>
      </c>
      <c r="G32" s="30"/>
      <c r="H32" s="30"/>
      <c r="I32" s="30">
        <f t="shared" si="20"/>
        <v>0</v>
      </c>
      <c r="J32" s="30">
        <v>14</v>
      </c>
      <c r="K32" s="30"/>
      <c r="L32" s="30">
        <f t="shared" si="21"/>
        <v>14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f>SUM(M32:Q32)</f>
        <v>0</v>
      </c>
      <c r="S32" s="30">
        <f>F32+I32+L32+R32</f>
        <v>46.25</v>
      </c>
      <c r="V32" s="28">
        <f>F32</f>
        <v>32.25</v>
      </c>
      <c r="W32" s="28">
        <f>I32</f>
        <v>0</v>
      </c>
      <c r="X32" s="28">
        <f>L32</f>
        <v>14</v>
      </c>
      <c r="Y32" s="28">
        <f t="shared" si="0"/>
        <v>0</v>
      </c>
      <c r="AA32" s="32">
        <f>SUM(V32:Z32)</f>
        <v>46.25</v>
      </c>
    </row>
    <row r="33" spans="1:27" x14ac:dyDescent="0.35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27" x14ac:dyDescent="0.35">
      <c r="A34" s="10" t="s">
        <v>9</v>
      </c>
      <c r="B34" s="6"/>
      <c r="C34" s="7"/>
      <c r="D34" s="30">
        <v>43.275500000000001</v>
      </c>
      <c r="E34" s="30"/>
      <c r="F34" s="30">
        <f>F35+F36</f>
        <v>43.275500000000001</v>
      </c>
      <c r="G34" s="30"/>
      <c r="H34" s="30"/>
      <c r="I34" s="30">
        <f>I35+I36</f>
        <v>0</v>
      </c>
      <c r="J34" s="30">
        <v>9.1999999999999993</v>
      </c>
      <c r="K34" s="30"/>
      <c r="L34" s="30">
        <f>L35+L36</f>
        <v>9.1999999999999993</v>
      </c>
      <c r="M34" s="30">
        <v>24.8</v>
      </c>
      <c r="N34" s="30">
        <v>79.364999999999995</v>
      </c>
      <c r="O34" s="30">
        <v>7.55</v>
      </c>
      <c r="P34" s="30">
        <v>3.1500000000000004</v>
      </c>
      <c r="Q34" s="30">
        <v>9.75</v>
      </c>
      <c r="R34" s="30">
        <f>R35+R36</f>
        <v>124.61499999999999</v>
      </c>
      <c r="S34" s="30">
        <f>+S35+S36</f>
        <v>177.09050000000002</v>
      </c>
      <c r="V34" s="28">
        <f>F34</f>
        <v>43.275500000000001</v>
      </c>
      <c r="W34" s="28">
        <f>I34</f>
        <v>0</v>
      </c>
      <c r="X34" s="28">
        <f>L34</f>
        <v>9.1999999999999993</v>
      </c>
      <c r="Y34" s="28">
        <f t="shared" si="0"/>
        <v>124.61499999999999</v>
      </c>
      <c r="AA34" s="32">
        <f t="shared" ref="AA34" si="22">+AA35+AA36</f>
        <v>177.09050000000002</v>
      </c>
    </row>
    <row r="35" spans="1:27" x14ac:dyDescent="0.35">
      <c r="A35" s="10" t="s">
        <v>4</v>
      </c>
      <c r="B35" s="6"/>
      <c r="C35" s="7"/>
      <c r="D35" s="30">
        <v>30.4755</v>
      </c>
      <c r="E35" s="30"/>
      <c r="F35" s="30">
        <f t="shared" ref="F35:F36" si="23">SUM(D35:E35)</f>
        <v>30.4755</v>
      </c>
      <c r="G35" s="30"/>
      <c r="H35" s="30"/>
      <c r="I35" s="30">
        <f t="shared" ref="I35:I36" si="24">SUM(G35:H35)</f>
        <v>0</v>
      </c>
      <c r="J35" s="30">
        <v>4.6999999999999993</v>
      </c>
      <c r="K35" s="30"/>
      <c r="L35" s="30">
        <f t="shared" ref="L35:L36" si="25">SUM(J35:K35)</f>
        <v>4.6999999999999993</v>
      </c>
      <c r="M35" s="30">
        <v>24.8</v>
      </c>
      <c r="N35" s="30">
        <v>79.364999999999995</v>
      </c>
      <c r="O35" s="30">
        <v>7.55</v>
      </c>
      <c r="P35" s="30">
        <v>3.1500000000000004</v>
      </c>
      <c r="Q35" s="30">
        <v>9.75</v>
      </c>
      <c r="R35" s="30">
        <f>SUM(M35:Q35)</f>
        <v>124.61499999999999</v>
      </c>
      <c r="S35" s="30">
        <f>F35+I35+L35+R35</f>
        <v>159.79050000000001</v>
      </c>
      <c r="V35" s="28">
        <f>F35</f>
        <v>30.4755</v>
      </c>
      <c r="W35" s="28">
        <f>I35</f>
        <v>0</v>
      </c>
      <c r="X35" s="28">
        <f>L35</f>
        <v>4.6999999999999993</v>
      </c>
      <c r="Y35" s="28">
        <f t="shared" si="0"/>
        <v>124.61499999999999</v>
      </c>
      <c r="AA35" s="32">
        <f>SUM(V35:Z35)</f>
        <v>159.79050000000001</v>
      </c>
    </row>
    <row r="36" spans="1:27" x14ac:dyDescent="0.35">
      <c r="A36" s="10" t="s">
        <v>5</v>
      </c>
      <c r="B36" s="6"/>
      <c r="C36" s="7"/>
      <c r="D36" s="30">
        <v>12.8</v>
      </c>
      <c r="E36" s="30"/>
      <c r="F36" s="30">
        <f t="shared" si="23"/>
        <v>12.8</v>
      </c>
      <c r="G36" s="30"/>
      <c r="H36" s="30"/>
      <c r="I36" s="30">
        <f t="shared" si="24"/>
        <v>0</v>
      </c>
      <c r="J36" s="30">
        <v>4.5</v>
      </c>
      <c r="K36" s="30"/>
      <c r="L36" s="30">
        <f t="shared" si="25"/>
        <v>4.5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f>SUM(M36:Q36)</f>
        <v>0</v>
      </c>
      <c r="S36" s="30">
        <f>F36+I36+L36+R36</f>
        <v>17.3</v>
      </c>
      <c r="V36" s="28">
        <f>F36</f>
        <v>12.8</v>
      </c>
      <c r="W36" s="28">
        <f>I36</f>
        <v>0</v>
      </c>
      <c r="X36" s="28">
        <f>L36</f>
        <v>4.5</v>
      </c>
      <c r="Y36" s="28">
        <f t="shared" si="0"/>
        <v>0</v>
      </c>
      <c r="AA36" s="32">
        <f>SUM(V36:Z36)</f>
        <v>17.3</v>
      </c>
    </row>
    <row r="37" spans="1:27" x14ac:dyDescent="0.35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27" x14ac:dyDescent="0.35">
      <c r="A38" s="10" t="s">
        <v>10</v>
      </c>
      <c r="B38" s="6"/>
      <c r="C38" s="7"/>
      <c r="D38" s="30">
        <v>0</v>
      </c>
      <c r="E38" s="30"/>
      <c r="F38" s="30">
        <f>F39+F40</f>
        <v>0</v>
      </c>
      <c r="G38" s="30"/>
      <c r="H38" s="30"/>
      <c r="I38" s="30">
        <f>I39+I40</f>
        <v>0</v>
      </c>
      <c r="J38" s="30">
        <v>0</v>
      </c>
      <c r="K38" s="30"/>
      <c r="L38" s="30">
        <f>L39+L40</f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f>R39+R40</f>
        <v>0</v>
      </c>
      <c r="S38" s="30">
        <f>+S39+S40</f>
        <v>0</v>
      </c>
      <c r="V38" s="28">
        <f t="shared" ref="V38:V44" si="26">F38</f>
        <v>0</v>
      </c>
      <c r="W38" s="28">
        <f t="shared" ref="W38:W44" si="27">I38</f>
        <v>0</v>
      </c>
      <c r="X38" s="28">
        <f t="shared" ref="X38:X44" si="28">L38</f>
        <v>0</v>
      </c>
      <c r="Y38" s="28">
        <f t="shared" ref="Y38:Y98" si="29">R38</f>
        <v>0</v>
      </c>
      <c r="AA38" s="32">
        <f t="shared" ref="AA38" si="30">+AA39+AA40</f>
        <v>0</v>
      </c>
    </row>
    <row r="39" spans="1:27" x14ac:dyDescent="0.35">
      <c r="A39" s="10" t="s">
        <v>4</v>
      </c>
      <c r="B39" s="6"/>
      <c r="C39" s="7"/>
      <c r="D39" s="30">
        <v>0</v>
      </c>
      <c r="E39" s="30"/>
      <c r="F39" s="30">
        <f t="shared" ref="F39:F40" si="31">SUM(D39:E39)</f>
        <v>0</v>
      </c>
      <c r="G39" s="30"/>
      <c r="H39" s="30"/>
      <c r="I39" s="30">
        <f t="shared" ref="I39:I40" si="32">SUM(G39:H39)</f>
        <v>0</v>
      </c>
      <c r="J39" s="30">
        <v>0</v>
      </c>
      <c r="K39" s="30"/>
      <c r="L39" s="30">
        <f t="shared" ref="L39:L40" si="33">SUM(J39:K39)</f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f>SUM(M39:Q39)</f>
        <v>0</v>
      </c>
      <c r="S39" s="30">
        <f>F39+I39+L39+R39</f>
        <v>0</v>
      </c>
      <c r="V39" s="28">
        <f t="shared" si="26"/>
        <v>0</v>
      </c>
      <c r="W39" s="28">
        <f t="shared" si="27"/>
        <v>0</v>
      </c>
      <c r="X39" s="28">
        <f t="shared" si="28"/>
        <v>0</v>
      </c>
      <c r="Y39" s="28">
        <f t="shared" si="29"/>
        <v>0</v>
      </c>
      <c r="AA39" s="32">
        <f>SUM(V39:Z39)</f>
        <v>0</v>
      </c>
    </row>
    <row r="40" spans="1:27" x14ac:dyDescent="0.35">
      <c r="A40" s="10" t="s">
        <v>5</v>
      </c>
      <c r="B40" s="6"/>
      <c r="C40" s="7"/>
      <c r="D40" s="30">
        <v>0</v>
      </c>
      <c r="E40" s="30"/>
      <c r="F40" s="30">
        <f t="shared" si="31"/>
        <v>0</v>
      </c>
      <c r="G40" s="30"/>
      <c r="H40" s="30"/>
      <c r="I40" s="30">
        <f t="shared" si="32"/>
        <v>0</v>
      </c>
      <c r="J40" s="30">
        <v>0</v>
      </c>
      <c r="K40" s="30"/>
      <c r="L40" s="30">
        <f t="shared" si="33"/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f>SUM(M40:Q40)</f>
        <v>0</v>
      </c>
      <c r="S40" s="30">
        <f>F40+I40+L40+R40</f>
        <v>0</v>
      </c>
      <c r="V40" s="28">
        <f t="shared" si="26"/>
        <v>0</v>
      </c>
      <c r="W40" s="28">
        <f t="shared" si="27"/>
        <v>0</v>
      </c>
      <c r="X40" s="28">
        <f t="shared" si="28"/>
        <v>0</v>
      </c>
      <c r="Y40" s="28">
        <f t="shared" si="29"/>
        <v>0</v>
      </c>
      <c r="AA40" s="32">
        <f>SUM(V40:Z40)</f>
        <v>0</v>
      </c>
    </row>
    <row r="41" spans="1:27" x14ac:dyDescent="0.35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V41" s="28">
        <f t="shared" si="26"/>
        <v>0</v>
      </c>
      <c r="W41" s="28">
        <f t="shared" si="27"/>
        <v>0</v>
      </c>
      <c r="X41" s="28">
        <f t="shared" si="28"/>
        <v>0</v>
      </c>
      <c r="Y41" s="28">
        <f t="shared" si="29"/>
        <v>0</v>
      </c>
    </row>
    <row r="42" spans="1:27" x14ac:dyDescent="0.35">
      <c r="A42" s="10" t="s">
        <v>11</v>
      </c>
      <c r="B42" s="6"/>
      <c r="C42" s="7"/>
      <c r="D42" s="30">
        <v>0</v>
      </c>
      <c r="E42" s="30"/>
      <c r="F42" s="30">
        <f>F43+F44</f>
        <v>0</v>
      </c>
      <c r="G42" s="30"/>
      <c r="H42" s="30"/>
      <c r="I42" s="30">
        <f>I43+I44</f>
        <v>0</v>
      </c>
      <c r="J42" s="30">
        <v>0</v>
      </c>
      <c r="K42" s="30"/>
      <c r="L42" s="30">
        <f>L43+L44</f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f>R43+R44</f>
        <v>0</v>
      </c>
      <c r="S42" s="30">
        <f>+S43+S44</f>
        <v>0</v>
      </c>
      <c r="V42" s="28">
        <f t="shared" si="26"/>
        <v>0</v>
      </c>
      <c r="W42" s="28">
        <f t="shared" si="27"/>
        <v>0</v>
      </c>
      <c r="X42" s="28">
        <f t="shared" si="28"/>
        <v>0</v>
      </c>
      <c r="Y42" s="28">
        <f t="shared" si="29"/>
        <v>0</v>
      </c>
      <c r="AA42" s="32">
        <f>+AA43+AA44</f>
        <v>0</v>
      </c>
    </row>
    <row r="43" spans="1:27" x14ac:dyDescent="0.35">
      <c r="A43" s="10" t="s">
        <v>4</v>
      </c>
      <c r="B43" s="6"/>
      <c r="C43" s="7"/>
      <c r="D43" s="30">
        <v>0</v>
      </c>
      <c r="E43" s="30"/>
      <c r="F43" s="30">
        <f t="shared" ref="F43:F44" si="34">SUM(D43:E43)</f>
        <v>0</v>
      </c>
      <c r="G43" s="30"/>
      <c r="H43" s="30"/>
      <c r="I43" s="30">
        <f t="shared" ref="I43:I44" si="35">SUM(G43:H43)</f>
        <v>0</v>
      </c>
      <c r="J43" s="30">
        <v>0</v>
      </c>
      <c r="K43" s="30"/>
      <c r="L43" s="30">
        <f t="shared" ref="L43:L44" si="36">SUM(J43:K43)</f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f>SUM(M43:Q43)</f>
        <v>0</v>
      </c>
      <c r="S43" s="30">
        <f>F43+I43+L43+R43</f>
        <v>0</v>
      </c>
      <c r="V43" s="28">
        <f t="shared" si="26"/>
        <v>0</v>
      </c>
      <c r="W43" s="28">
        <f t="shared" si="27"/>
        <v>0</v>
      </c>
      <c r="X43" s="28">
        <f t="shared" si="28"/>
        <v>0</v>
      </c>
      <c r="Y43" s="28">
        <f t="shared" si="29"/>
        <v>0</v>
      </c>
      <c r="AA43" s="32">
        <f>SUM(V43:Z43)</f>
        <v>0</v>
      </c>
    </row>
    <row r="44" spans="1:27" x14ac:dyDescent="0.35">
      <c r="A44" s="10" t="s">
        <v>5</v>
      </c>
      <c r="B44" s="6"/>
      <c r="C44" s="7"/>
      <c r="D44" s="30">
        <v>0</v>
      </c>
      <c r="E44" s="30"/>
      <c r="F44" s="30">
        <f t="shared" si="34"/>
        <v>0</v>
      </c>
      <c r="G44" s="30"/>
      <c r="H44" s="30"/>
      <c r="I44" s="30">
        <f t="shared" si="35"/>
        <v>0</v>
      </c>
      <c r="J44" s="30">
        <v>0</v>
      </c>
      <c r="K44" s="30"/>
      <c r="L44" s="30">
        <f t="shared" si="36"/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f>SUM(M44:Q44)</f>
        <v>0</v>
      </c>
      <c r="S44" s="30">
        <f>F44+I44+L44+R44</f>
        <v>0</v>
      </c>
      <c r="V44" s="28">
        <f t="shared" si="26"/>
        <v>0</v>
      </c>
      <c r="W44" s="28">
        <f t="shared" si="27"/>
        <v>0</v>
      </c>
      <c r="X44" s="28">
        <f t="shared" si="28"/>
        <v>0</v>
      </c>
      <c r="Y44" s="28">
        <f t="shared" si="29"/>
        <v>0</v>
      </c>
      <c r="AA44" s="32">
        <f>SUM(V44:Z44)</f>
        <v>0</v>
      </c>
    </row>
    <row r="45" spans="1:27" x14ac:dyDescent="0.35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27" x14ac:dyDescent="0.35">
      <c r="A46" s="10" t="s">
        <v>12</v>
      </c>
      <c r="B46" s="6"/>
      <c r="C46" s="7"/>
      <c r="D46" s="30">
        <v>3571.4499999999534</v>
      </c>
      <c r="E46" s="30"/>
      <c r="F46" s="30">
        <f>F47+F48</f>
        <v>3571.4499999999534</v>
      </c>
      <c r="G46" s="30"/>
      <c r="H46" s="30"/>
      <c r="I46" s="30">
        <f>I47+I48</f>
        <v>0</v>
      </c>
      <c r="J46" s="30">
        <v>132</v>
      </c>
      <c r="K46" s="30"/>
      <c r="L46" s="30">
        <f>L47+L48</f>
        <v>132</v>
      </c>
      <c r="M46" s="30">
        <v>901.73333333316259</v>
      </c>
      <c r="N46" s="30">
        <v>1598.1833333333489</v>
      </c>
      <c r="O46" s="30">
        <v>4192</v>
      </c>
      <c r="P46" s="30">
        <v>23</v>
      </c>
      <c r="Q46" s="30">
        <v>206</v>
      </c>
      <c r="R46" s="30">
        <f>R47+R48</f>
        <v>6920.9166666665114</v>
      </c>
      <c r="S46" s="30">
        <f>+S47+S48</f>
        <v>10624.366666666465</v>
      </c>
      <c r="V46" s="28">
        <f>F46</f>
        <v>3571.4499999999534</v>
      </c>
      <c r="W46" s="28">
        <f>I46</f>
        <v>0</v>
      </c>
      <c r="X46" s="28">
        <f>L46</f>
        <v>132</v>
      </c>
      <c r="Y46" s="28">
        <f t="shared" si="29"/>
        <v>6920.9166666665114</v>
      </c>
      <c r="AA46" s="32">
        <f t="shared" ref="AA46" si="37">+AA47+AA48</f>
        <v>10624.366666666465</v>
      </c>
    </row>
    <row r="47" spans="1:27" x14ac:dyDescent="0.35">
      <c r="A47" s="10" t="s">
        <v>4</v>
      </c>
      <c r="B47" s="6"/>
      <c r="C47" s="7"/>
      <c r="D47" s="30">
        <v>3566.4499999999534</v>
      </c>
      <c r="E47" s="30"/>
      <c r="F47" s="30">
        <f t="shared" ref="F47:F48" si="38">SUM(D47:E47)</f>
        <v>3566.4499999999534</v>
      </c>
      <c r="G47" s="30"/>
      <c r="H47" s="30"/>
      <c r="I47" s="30">
        <f t="shared" ref="I47:I48" si="39">SUM(G47:H47)</f>
        <v>0</v>
      </c>
      <c r="J47" s="30">
        <v>93.5</v>
      </c>
      <c r="K47" s="30"/>
      <c r="L47" s="30">
        <f t="shared" ref="L47:L48" si="40">SUM(J47:K47)</f>
        <v>93.5</v>
      </c>
      <c r="M47" s="30">
        <v>901.73333333316259</v>
      </c>
      <c r="N47" s="30">
        <v>1598.1833333333489</v>
      </c>
      <c r="O47" s="30">
        <v>4192</v>
      </c>
      <c r="P47" s="30">
        <v>23</v>
      </c>
      <c r="Q47" s="30">
        <v>206</v>
      </c>
      <c r="R47" s="30">
        <f>SUM(M47:Q47)</f>
        <v>6920.9166666665114</v>
      </c>
      <c r="S47" s="30">
        <f>F47+I47+L47+R47</f>
        <v>10580.866666666465</v>
      </c>
      <c r="V47" s="28">
        <f>F47</f>
        <v>3566.4499999999534</v>
      </c>
      <c r="W47" s="28">
        <f>I47</f>
        <v>0</v>
      </c>
      <c r="X47" s="28">
        <f>L47</f>
        <v>93.5</v>
      </c>
      <c r="Y47" s="28">
        <f t="shared" si="29"/>
        <v>6920.9166666665114</v>
      </c>
      <c r="AA47" s="32">
        <f>SUM(V47:Z47)</f>
        <v>10580.866666666465</v>
      </c>
    </row>
    <row r="48" spans="1:27" x14ac:dyDescent="0.35">
      <c r="A48" s="10" t="s">
        <v>5</v>
      </c>
      <c r="B48" s="6"/>
      <c r="C48" s="7"/>
      <c r="D48" s="30">
        <v>5</v>
      </c>
      <c r="E48" s="30"/>
      <c r="F48" s="30">
        <f t="shared" si="38"/>
        <v>5</v>
      </c>
      <c r="G48" s="30"/>
      <c r="H48" s="30"/>
      <c r="I48" s="30">
        <f t="shared" si="39"/>
        <v>0</v>
      </c>
      <c r="J48" s="30">
        <v>38.5</v>
      </c>
      <c r="K48" s="30"/>
      <c r="L48" s="30">
        <f t="shared" si="40"/>
        <v>38.5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f>SUM(M48:Q48)</f>
        <v>0</v>
      </c>
      <c r="S48" s="30">
        <f>F48+I48+L48+R48</f>
        <v>43.5</v>
      </c>
      <c r="V48" s="28">
        <f>F48</f>
        <v>5</v>
      </c>
      <c r="W48" s="28">
        <f>I48</f>
        <v>0</v>
      </c>
      <c r="X48" s="28">
        <f>L48</f>
        <v>38.5</v>
      </c>
      <c r="Y48" s="28">
        <f t="shared" si="29"/>
        <v>0</v>
      </c>
      <c r="AA48" s="32">
        <f>SUM(V48:Z48)</f>
        <v>43.5</v>
      </c>
    </row>
    <row r="49" spans="1:27" x14ac:dyDescent="0.35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27" x14ac:dyDescent="0.35">
      <c r="A50" s="10" t="s">
        <v>13</v>
      </c>
      <c r="B50" s="6"/>
      <c r="C50" s="7"/>
      <c r="D50" s="30">
        <v>3571.4499999999534</v>
      </c>
      <c r="E50" s="30"/>
      <c r="F50" s="30">
        <f>F51+F52</f>
        <v>3571.4499999999534</v>
      </c>
      <c r="G50" s="30"/>
      <c r="H50" s="30"/>
      <c r="I50" s="30">
        <f>I51+I52</f>
        <v>0</v>
      </c>
      <c r="J50" s="30">
        <v>132</v>
      </c>
      <c r="K50" s="30"/>
      <c r="L50" s="30">
        <f>L51+L52</f>
        <v>132</v>
      </c>
      <c r="M50" s="30">
        <v>901.73333333316259</v>
      </c>
      <c r="N50" s="30">
        <v>1598.1833333333489</v>
      </c>
      <c r="O50" s="30">
        <v>4192</v>
      </c>
      <c r="P50" s="30">
        <v>23</v>
      </c>
      <c r="Q50" s="30">
        <v>206</v>
      </c>
      <c r="R50" s="30">
        <f>R51+R52</f>
        <v>6920.9166666665114</v>
      </c>
      <c r="S50" s="30">
        <f>+S51+S52</f>
        <v>10624.366666666465</v>
      </c>
      <c r="V50" s="28">
        <f>F50</f>
        <v>3571.4499999999534</v>
      </c>
      <c r="W50" s="28">
        <f>I50</f>
        <v>0</v>
      </c>
      <c r="X50" s="28">
        <f>L50</f>
        <v>132</v>
      </c>
      <c r="Y50" s="28">
        <f t="shared" si="29"/>
        <v>6920.9166666665114</v>
      </c>
      <c r="AA50" s="32">
        <f>+AA51+AA52</f>
        <v>10624.366666666465</v>
      </c>
    </row>
    <row r="51" spans="1:27" x14ac:dyDescent="0.35">
      <c r="A51" s="10" t="s">
        <v>4</v>
      </c>
      <c r="B51" s="6"/>
      <c r="C51" s="7"/>
      <c r="D51" s="30">
        <v>3566.4499999999534</v>
      </c>
      <c r="E51" s="30"/>
      <c r="F51" s="30">
        <f t="shared" ref="F51:F52" si="41">SUM(D51:E51)</f>
        <v>3566.4499999999534</v>
      </c>
      <c r="G51" s="30"/>
      <c r="H51" s="30"/>
      <c r="I51" s="30">
        <f t="shared" ref="I51:I52" si="42">SUM(G51:H51)</f>
        <v>0</v>
      </c>
      <c r="J51" s="30">
        <v>93.5</v>
      </c>
      <c r="K51" s="30"/>
      <c r="L51" s="30">
        <f t="shared" ref="L51:L52" si="43">SUM(J51:K51)</f>
        <v>93.5</v>
      </c>
      <c r="M51" s="30">
        <v>901.73333333316259</v>
      </c>
      <c r="N51" s="30">
        <v>1598.1833333333489</v>
      </c>
      <c r="O51" s="30">
        <v>4192</v>
      </c>
      <c r="P51" s="30">
        <v>23</v>
      </c>
      <c r="Q51" s="30">
        <v>206</v>
      </c>
      <c r="R51" s="30">
        <f>SUM(M51:Q51)</f>
        <v>6920.9166666665114</v>
      </c>
      <c r="S51" s="30">
        <f>F51+I51+L51+R51</f>
        <v>10580.866666666465</v>
      </c>
      <c r="V51" s="28">
        <f>F51</f>
        <v>3566.4499999999534</v>
      </c>
      <c r="W51" s="28">
        <f>I51</f>
        <v>0</v>
      </c>
      <c r="X51" s="28">
        <f>L51</f>
        <v>93.5</v>
      </c>
      <c r="Y51" s="28">
        <f t="shared" si="29"/>
        <v>6920.9166666665114</v>
      </c>
      <c r="AA51" s="32">
        <f>SUM(V51:Z51)</f>
        <v>10580.866666666465</v>
      </c>
    </row>
    <row r="52" spans="1:27" x14ac:dyDescent="0.35">
      <c r="A52" s="10" t="s">
        <v>5</v>
      </c>
      <c r="B52" s="6"/>
      <c r="C52" s="7"/>
      <c r="D52" s="30">
        <v>5</v>
      </c>
      <c r="E52" s="30"/>
      <c r="F52" s="30">
        <f t="shared" si="41"/>
        <v>5</v>
      </c>
      <c r="G52" s="30"/>
      <c r="H52" s="30"/>
      <c r="I52" s="30">
        <f t="shared" si="42"/>
        <v>0</v>
      </c>
      <c r="J52" s="30">
        <v>38.5</v>
      </c>
      <c r="K52" s="30"/>
      <c r="L52" s="30">
        <f t="shared" si="43"/>
        <v>38.5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f>SUM(M52:Q52)</f>
        <v>0</v>
      </c>
      <c r="S52" s="30">
        <f>F52+I52+L52+R52</f>
        <v>43.5</v>
      </c>
      <c r="V52" s="28">
        <f>F52</f>
        <v>5</v>
      </c>
      <c r="W52" s="28">
        <f>I52</f>
        <v>0</v>
      </c>
      <c r="X52" s="28">
        <f>L52</f>
        <v>38.5</v>
      </c>
      <c r="Y52" s="28">
        <f t="shared" si="29"/>
        <v>0</v>
      </c>
      <c r="AA52" s="32">
        <f>SUM(V52:Z52)</f>
        <v>43.5</v>
      </c>
    </row>
    <row r="53" spans="1:27" x14ac:dyDescent="0.35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27" x14ac:dyDescent="0.35">
      <c r="A54" s="10" t="s">
        <v>14</v>
      </c>
      <c r="B54" s="6"/>
      <c r="C54" s="7"/>
      <c r="D54" s="30">
        <v>3571.4499999999534</v>
      </c>
      <c r="E54" s="30"/>
      <c r="F54" s="30">
        <f>F55+F56</f>
        <v>3571.4499999999534</v>
      </c>
      <c r="G54" s="30"/>
      <c r="H54" s="30"/>
      <c r="I54" s="30">
        <f>I55+I56</f>
        <v>0</v>
      </c>
      <c r="J54" s="30">
        <v>132</v>
      </c>
      <c r="K54" s="30"/>
      <c r="L54" s="30">
        <f>L55+L56</f>
        <v>132</v>
      </c>
      <c r="M54" s="30">
        <v>901.73333333316259</v>
      </c>
      <c r="N54" s="30">
        <v>1598.1833333333489</v>
      </c>
      <c r="O54" s="30">
        <v>4192</v>
      </c>
      <c r="P54" s="30">
        <v>23</v>
      </c>
      <c r="Q54" s="30">
        <v>206</v>
      </c>
      <c r="R54" s="30">
        <f>R55+R56</f>
        <v>6920.9166666665114</v>
      </c>
      <c r="S54" s="30">
        <f>+S55+S56</f>
        <v>10624.366666666465</v>
      </c>
      <c r="V54" s="28">
        <f>F54</f>
        <v>3571.4499999999534</v>
      </c>
      <c r="W54" s="28">
        <f>I54</f>
        <v>0</v>
      </c>
      <c r="X54" s="28">
        <f>L54</f>
        <v>132</v>
      </c>
      <c r="Y54" s="28">
        <f t="shared" si="29"/>
        <v>6920.9166666665114</v>
      </c>
      <c r="AA54" s="32">
        <f t="shared" ref="AA54" si="44">+AA55+AA56</f>
        <v>10624.366666666465</v>
      </c>
    </row>
    <row r="55" spans="1:27" x14ac:dyDescent="0.35">
      <c r="A55" s="10" t="s">
        <v>4</v>
      </c>
      <c r="B55" s="6"/>
      <c r="C55" s="7"/>
      <c r="D55" s="30">
        <v>3566.4499999999534</v>
      </c>
      <c r="E55" s="30"/>
      <c r="F55" s="30">
        <f t="shared" ref="F55:F56" si="45">SUM(D55:E55)</f>
        <v>3566.4499999999534</v>
      </c>
      <c r="G55" s="30"/>
      <c r="H55" s="30"/>
      <c r="I55" s="30">
        <f t="shared" ref="I55:I56" si="46">SUM(G55:H55)</f>
        <v>0</v>
      </c>
      <c r="J55" s="30">
        <v>93.5</v>
      </c>
      <c r="K55" s="30"/>
      <c r="L55" s="30">
        <f t="shared" ref="L55:L56" si="47">SUM(J55:K55)</f>
        <v>93.5</v>
      </c>
      <c r="M55" s="30">
        <v>901.73333333316259</v>
      </c>
      <c r="N55" s="30">
        <v>1598.1833333333489</v>
      </c>
      <c r="O55" s="30">
        <v>4192</v>
      </c>
      <c r="P55" s="30">
        <v>23</v>
      </c>
      <c r="Q55" s="30">
        <v>206</v>
      </c>
      <c r="R55" s="30">
        <f>SUM(M55:Q55)</f>
        <v>6920.9166666665114</v>
      </c>
      <c r="S55" s="30">
        <f>F55+I55+L55+R55</f>
        <v>10580.866666666465</v>
      </c>
      <c r="V55" s="28">
        <f>F55</f>
        <v>3566.4499999999534</v>
      </c>
      <c r="W55" s="28">
        <f>I55</f>
        <v>0</v>
      </c>
      <c r="X55" s="28">
        <f>L55</f>
        <v>93.5</v>
      </c>
      <c r="Y55" s="28">
        <f t="shared" si="29"/>
        <v>6920.9166666665114</v>
      </c>
      <c r="AA55" s="32">
        <f>SUM(V55:Z55)</f>
        <v>10580.866666666465</v>
      </c>
    </row>
    <row r="56" spans="1:27" x14ac:dyDescent="0.35">
      <c r="A56" s="10" t="s">
        <v>5</v>
      </c>
      <c r="B56" s="6"/>
      <c r="C56" s="7"/>
      <c r="D56" s="30">
        <v>5</v>
      </c>
      <c r="E56" s="30"/>
      <c r="F56" s="30">
        <f t="shared" si="45"/>
        <v>5</v>
      </c>
      <c r="G56" s="30"/>
      <c r="H56" s="30"/>
      <c r="I56" s="30">
        <f t="shared" si="46"/>
        <v>0</v>
      </c>
      <c r="J56" s="30">
        <v>38.5</v>
      </c>
      <c r="K56" s="30"/>
      <c r="L56" s="30">
        <f t="shared" si="47"/>
        <v>38.5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f>SUM(M56:Q56)</f>
        <v>0</v>
      </c>
      <c r="S56" s="30">
        <f>F56+I56+L56+R56</f>
        <v>43.5</v>
      </c>
      <c r="V56" s="28">
        <f>F56</f>
        <v>5</v>
      </c>
      <c r="W56" s="28">
        <f>I56</f>
        <v>0</v>
      </c>
      <c r="X56" s="28">
        <f>L56</f>
        <v>38.5</v>
      </c>
      <c r="Y56" s="28">
        <f t="shared" si="29"/>
        <v>0</v>
      </c>
      <c r="AA56" s="32">
        <f>SUM(V56:Z56)</f>
        <v>43.5</v>
      </c>
    </row>
    <row r="57" spans="1:27" x14ac:dyDescent="0.35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1:27" x14ac:dyDescent="0.35">
      <c r="A58" s="15" t="s">
        <v>15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1:27" x14ac:dyDescent="0.35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27" x14ac:dyDescent="0.35">
      <c r="A60" s="5" t="s">
        <v>16</v>
      </c>
      <c r="B60" s="18"/>
      <c r="C60" s="19"/>
      <c r="D60" s="30">
        <v>0</v>
      </c>
      <c r="E60" s="30"/>
      <c r="F60" s="30">
        <f>+F62+F80</f>
        <v>0</v>
      </c>
      <c r="G60" s="30"/>
      <c r="H60" s="30"/>
      <c r="I60" s="30">
        <f>+I62+I80</f>
        <v>0</v>
      </c>
      <c r="J60" s="30">
        <v>4527.1040000000003</v>
      </c>
      <c r="K60" s="30"/>
      <c r="L60" s="30">
        <f>+L62+L80</f>
        <v>4527.1040000000003</v>
      </c>
      <c r="M60" s="30">
        <v>0</v>
      </c>
      <c r="N60" s="30">
        <v>50757.108</v>
      </c>
      <c r="O60" s="30">
        <v>0</v>
      </c>
      <c r="P60" s="30">
        <v>0</v>
      </c>
      <c r="Q60" s="30">
        <v>0</v>
      </c>
      <c r="R60" s="30">
        <f>+R62+R80</f>
        <v>50757.108</v>
      </c>
      <c r="S60" s="30">
        <f t="shared" ref="S60" si="48">+S62+S80</f>
        <v>55284.212</v>
      </c>
      <c r="V60" s="28">
        <f>F60</f>
        <v>0</v>
      </c>
      <c r="W60" s="28">
        <f>I60</f>
        <v>0</v>
      </c>
      <c r="X60" s="28">
        <f>L60</f>
        <v>4527.1040000000003</v>
      </c>
      <c r="Y60" s="28">
        <f t="shared" si="29"/>
        <v>50757.108</v>
      </c>
      <c r="AA60" s="32">
        <f t="shared" ref="AA60" si="49">+AA62+AA80</f>
        <v>55284.212</v>
      </c>
    </row>
    <row r="61" spans="1:27" x14ac:dyDescent="0.35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27" x14ac:dyDescent="0.35">
      <c r="A62" s="5" t="s">
        <v>17</v>
      </c>
      <c r="B62" s="18"/>
      <c r="C62" s="19"/>
      <c r="D62" s="30">
        <v>0</v>
      </c>
      <c r="E62" s="30"/>
      <c r="F62" s="30">
        <f>+F64+F72</f>
        <v>0</v>
      </c>
      <c r="G62" s="30"/>
      <c r="H62" s="30"/>
      <c r="I62" s="30">
        <f>+I64+I72</f>
        <v>0</v>
      </c>
      <c r="J62" s="30">
        <v>1977.53</v>
      </c>
      <c r="K62" s="30"/>
      <c r="L62" s="30">
        <f>+L64+L72</f>
        <v>1977.53</v>
      </c>
      <c r="M62" s="30">
        <v>0</v>
      </c>
      <c r="N62" s="30">
        <v>50757.108</v>
      </c>
      <c r="O62" s="30">
        <v>0</v>
      </c>
      <c r="P62" s="30">
        <v>0</v>
      </c>
      <c r="Q62" s="30">
        <v>0</v>
      </c>
      <c r="R62" s="30">
        <f>+R64+R72</f>
        <v>50757.108</v>
      </c>
      <c r="S62" s="30">
        <f t="shared" ref="S62" si="50">+S64+S72</f>
        <v>52734.637999999999</v>
      </c>
      <c r="V62" s="28">
        <f>F62</f>
        <v>0</v>
      </c>
      <c r="W62" s="28">
        <f>I62</f>
        <v>0</v>
      </c>
      <c r="X62" s="28">
        <f>L62</f>
        <v>1977.53</v>
      </c>
      <c r="Y62" s="28">
        <f t="shared" si="29"/>
        <v>50757.108</v>
      </c>
      <c r="AA62" s="32">
        <f t="shared" ref="AA62" si="51">+AA64+AA72</f>
        <v>52734.637999999999</v>
      </c>
    </row>
    <row r="63" spans="1:27" x14ac:dyDescent="0.35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27" x14ac:dyDescent="0.35">
      <c r="A64" s="5" t="s">
        <v>18</v>
      </c>
      <c r="B64" s="18"/>
      <c r="C64" s="19"/>
      <c r="D64" s="30">
        <v>0</v>
      </c>
      <c r="E64" s="30"/>
      <c r="F64" s="30">
        <f>SUM(F65:F70)</f>
        <v>0</v>
      </c>
      <c r="G64" s="30"/>
      <c r="H64" s="30"/>
      <c r="I64" s="30">
        <f>SUM(I65:I70)</f>
        <v>0</v>
      </c>
      <c r="J64" s="30">
        <v>1977.53</v>
      </c>
      <c r="K64" s="30"/>
      <c r="L64" s="30">
        <f>SUM(L65:L70)</f>
        <v>1977.53</v>
      </c>
      <c r="M64" s="30">
        <v>0</v>
      </c>
      <c r="N64" s="30">
        <v>50329.788999999997</v>
      </c>
      <c r="O64" s="30">
        <v>0</v>
      </c>
      <c r="P64" s="30">
        <v>0</v>
      </c>
      <c r="Q64" s="30">
        <v>0</v>
      </c>
      <c r="R64" s="30">
        <f>SUM(R65:R70)</f>
        <v>50329.788999999997</v>
      </c>
      <c r="S64" s="30">
        <f t="shared" ref="S64" si="52">SUM(S65:S70)</f>
        <v>52307.318999999996</v>
      </c>
      <c r="V64" s="28">
        <f t="shared" ref="V64:V70" si="53">F64</f>
        <v>0</v>
      </c>
      <c r="W64" s="28">
        <f t="shared" ref="W64:W70" si="54">I64</f>
        <v>0</v>
      </c>
      <c r="X64" s="28">
        <f t="shared" ref="X64:X70" si="55">L64</f>
        <v>1977.53</v>
      </c>
      <c r="Y64" s="28">
        <f t="shared" si="29"/>
        <v>50329.788999999997</v>
      </c>
      <c r="AA64" s="32">
        <f t="shared" ref="AA64" si="56">SUM(AA65:AA70)</f>
        <v>52307.318999999996</v>
      </c>
    </row>
    <row r="65" spans="1:27" x14ac:dyDescent="0.35">
      <c r="A65" s="10" t="s">
        <v>19</v>
      </c>
      <c r="B65" s="6"/>
      <c r="C65" s="7"/>
      <c r="D65" s="30">
        <v>0</v>
      </c>
      <c r="E65" s="30"/>
      <c r="F65" s="30">
        <f t="shared" ref="F65:F70" si="57">SUM(D65:E65)</f>
        <v>0</v>
      </c>
      <c r="G65" s="30"/>
      <c r="H65" s="30"/>
      <c r="I65" s="30">
        <f t="shared" ref="I65:I70" si="58">SUM(G65:H65)</f>
        <v>0</v>
      </c>
      <c r="J65" s="30">
        <v>0</v>
      </c>
      <c r="K65" s="30"/>
      <c r="L65" s="30">
        <f t="shared" ref="L65:L70" si="59">SUM(J65:K65)</f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f t="shared" ref="R65:R70" si="60">SUM(M65:Q65)</f>
        <v>0</v>
      </c>
      <c r="S65" s="30">
        <f t="shared" ref="S65:S70" si="61">F65+I65+L65+R65</f>
        <v>0</v>
      </c>
      <c r="V65" s="28">
        <f t="shared" si="53"/>
        <v>0</v>
      </c>
      <c r="W65" s="28">
        <f t="shared" si="54"/>
        <v>0</v>
      </c>
      <c r="X65" s="28">
        <f t="shared" si="55"/>
        <v>0</v>
      </c>
      <c r="Y65" s="28">
        <f t="shared" si="29"/>
        <v>0</v>
      </c>
      <c r="AA65" s="32">
        <f>SUM(V65:Z65)</f>
        <v>0</v>
      </c>
    </row>
    <row r="66" spans="1:27" x14ac:dyDescent="0.35">
      <c r="A66" s="10" t="s">
        <v>20</v>
      </c>
      <c r="B66" s="6"/>
      <c r="C66" s="7"/>
      <c r="D66" s="30">
        <v>0</v>
      </c>
      <c r="E66" s="30"/>
      <c r="F66" s="30">
        <f t="shared" si="57"/>
        <v>0</v>
      </c>
      <c r="G66" s="30"/>
      <c r="H66" s="30"/>
      <c r="I66" s="30">
        <f t="shared" si="58"/>
        <v>0</v>
      </c>
      <c r="J66" s="30">
        <v>1977.53</v>
      </c>
      <c r="K66" s="30"/>
      <c r="L66" s="30">
        <f t="shared" si="59"/>
        <v>1977.53</v>
      </c>
      <c r="M66" s="30">
        <v>0</v>
      </c>
      <c r="N66" s="30">
        <v>50329.788999999997</v>
      </c>
      <c r="O66" s="30">
        <v>0</v>
      </c>
      <c r="P66" s="30">
        <v>0</v>
      </c>
      <c r="Q66" s="30">
        <v>0</v>
      </c>
      <c r="R66" s="30">
        <f t="shared" si="60"/>
        <v>50329.788999999997</v>
      </c>
      <c r="S66" s="30">
        <f t="shared" si="61"/>
        <v>52307.318999999996</v>
      </c>
      <c r="V66" s="28">
        <f t="shared" si="53"/>
        <v>0</v>
      </c>
      <c r="W66" s="28">
        <f t="shared" si="54"/>
        <v>0</v>
      </c>
      <c r="X66" s="28">
        <f t="shared" si="55"/>
        <v>1977.53</v>
      </c>
      <c r="Y66" s="28">
        <f t="shared" si="29"/>
        <v>50329.788999999997</v>
      </c>
      <c r="AA66" s="32">
        <f t="shared" ref="AA66:AA70" si="62">SUM(V66:Z66)</f>
        <v>52307.318999999996</v>
      </c>
    </row>
    <row r="67" spans="1:27" x14ac:dyDescent="0.35">
      <c r="A67" s="10" t="s">
        <v>21</v>
      </c>
      <c r="B67" s="6"/>
      <c r="C67" s="7"/>
      <c r="D67" s="30">
        <v>0</v>
      </c>
      <c r="E67" s="30"/>
      <c r="F67" s="30">
        <f t="shared" si="57"/>
        <v>0</v>
      </c>
      <c r="G67" s="30"/>
      <c r="H67" s="30"/>
      <c r="I67" s="30">
        <f t="shared" si="58"/>
        <v>0</v>
      </c>
      <c r="J67" s="30">
        <v>0</v>
      </c>
      <c r="K67" s="30"/>
      <c r="L67" s="30">
        <f t="shared" si="59"/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f t="shared" si="60"/>
        <v>0</v>
      </c>
      <c r="S67" s="30">
        <f t="shared" si="61"/>
        <v>0</v>
      </c>
      <c r="V67" s="28">
        <f t="shared" si="53"/>
        <v>0</v>
      </c>
      <c r="W67" s="28">
        <f t="shared" si="54"/>
        <v>0</v>
      </c>
      <c r="X67" s="28">
        <f t="shared" si="55"/>
        <v>0</v>
      </c>
      <c r="Y67" s="28">
        <f t="shared" si="29"/>
        <v>0</v>
      </c>
      <c r="AA67" s="32">
        <f t="shared" si="62"/>
        <v>0</v>
      </c>
    </row>
    <row r="68" spans="1:27" x14ac:dyDescent="0.35">
      <c r="A68" s="10" t="s">
        <v>22</v>
      </c>
      <c r="B68" s="6"/>
      <c r="C68" s="7"/>
      <c r="D68" s="30">
        <v>0</v>
      </c>
      <c r="E68" s="30"/>
      <c r="F68" s="30">
        <f t="shared" si="57"/>
        <v>0</v>
      </c>
      <c r="G68" s="30"/>
      <c r="H68" s="30"/>
      <c r="I68" s="30">
        <f t="shared" si="58"/>
        <v>0</v>
      </c>
      <c r="J68" s="30">
        <v>0</v>
      </c>
      <c r="K68" s="30"/>
      <c r="L68" s="30">
        <f t="shared" si="59"/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f t="shared" si="60"/>
        <v>0</v>
      </c>
      <c r="S68" s="30">
        <f t="shared" si="61"/>
        <v>0</v>
      </c>
      <c r="V68" s="28">
        <f t="shared" si="53"/>
        <v>0</v>
      </c>
      <c r="W68" s="28">
        <f t="shared" si="54"/>
        <v>0</v>
      </c>
      <c r="X68" s="28">
        <f t="shared" si="55"/>
        <v>0</v>
      </c>
      <c r="Y68" s="28">
        <f t="shared" si="29"/>
        <v>0</v>
      </c>
      <c r="AA68" s="32">
        <f t="shared" si="62"/>
        <v>0</v>
      </c>
    </row>
    <row r="69" spans="1:27" x14ac:dyDescent="0.35">
      <c r="A69" s="10" t="s">
        <v>23</v>
      </c>
      <c r="B69" s="6"/>
      <c r="C69" s="7"/>
      <c r="D69" s="30">
        <v>0</v>
      </c>
      <c r="E69" s="30"/>
      <c r="F69" s="30">
        <f t="shared" si="57"/>
        <v>0</v>
      </c>
      <c r="G69" s="30"/>
      <c r="H69" s="30"/>
      <c r="I69" s="30">
        <f t="shared" si="58"/>
        <v>0</v>
      </c>
      <c r="J69" s="30">
        <v>0</v>
      </c>
      <c r="K69" s="30"/>
      <c r="L69" s="30">
        <f t="shared" si="59"/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f t="shared" si="60"/>
        <v>0</v>
      </c>
      <c r="S69" s="30">
        <f t="shared" si="61"/>
        <v>0</v>
      </c>
      <c r="V69" s="28">
        <f t="shared" si="53"/>
        <v>0</v>
      </c>
      <c r="W69" s="28">
        <f t="shared" si="54"/>
        <v>0</v>
      </c>
      <c r="X69" s="28">
        <f t="shared" si="55"/>
        <v>0</v>
      </c>
      <c r="Y69" s="28">
        <f t="shared" si="29"/>
        <v>0</v>
      </c>
      <c r="AA69" s="32">
        <f t="shared" si="62"/>
        <v>0</v>
      </c>
    </row>
    <row r="70" spans="1:27" x14ac:dyDescent="0.35">
      <c r="A70" s="10" t="s">
        <v>24</v>
      </c>
      <c r="B70" s="6"/>
      <c r="C70" s="7"/>
      <c r="D70" s="30">
        <v>0</v>
      </c>
      <c r="E70" s="30"/>
      <c r="F70" s="30">
        <f t="shared" si="57"/>
        <v>0</v>
      </c>
      <c r="G70" s="30"/>
      <c r="H70" s="30"/>
      <c r="I70" s="30">
        <f t="shared" si="58"/>
        <v>0</v>
      </c>
      <c r="J70" s="30">
        <v>0</v>
      </c>
      <c r="K70" s="30"/>
      <c r="L70" s="30">
        <f t="shared" si="59"/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f t="shared" si="60"/>
        <v>0</v>
      </c>
      <c r="S70" s="30">
        <f t="shared" si="61"/>
        <v>0</v>
      </c>
      <c r="V70" s="28">
        <f t="shared" si="53"/>
        <v>0</v>
      </c>
      <c r="W70" s="28">
        <f t="shared" si="54"/>
        <v>0</v>
      </c>
      <c r="X70" s="28">
        <f t="shared" si="55"/>
        <v>0</v>
      </c>
      <c r="Y70" s="28">
        <f t="shared" si="29"/>
        <v>0</v>
      </c>
      <c r="AA70" s="32">
        <f t="shared" si="62"/>
        <v>0</v>
      </c>
    </row>
    <row r="71" spans="1:27" x14ac:dyDescent="0.35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27" x14ac:dyDescent="0.35">
      <c r="A72" s="5" t="s">
        <v>25</v>
      </c>
      <c r="B72" s="18"/>
      <c r="C72" s="19"/>
      <c r="D72" s="30">
        <v>0</v>
      </c>
      <c r="E72" s="30"/>
      <c r="F72" s="30">
        <f>SUM(F73:F78)</f>
        <v>0</v>
      </c>
      <c r="G72" s="30"/>
      <c r="H72" s="30"/>
      <c r="I72" s="30">
        <f>SUM(I73:I78)</f>
        <v>0</v>
      </c>
      <c r="J72" s="30">
        <v>0</v>
      </c>
      <c r="K72" s="30"/>
      <c r="L72" s="30">
        <f>SUM(L73:L78)</f>
        <v>0</v>
      </c>
      <c r="M72" s="30">
        <v>0</v>
      </c>
      <c r="N72" s="30">
        <v>427.31900000000002</v>
      </c>
      <c r="O72" s="30">
        <v>0</v>
      </c>
      <c r="P72" s="30">
        <v>0</v>
      </c>
      <c r="Q72" s="30">
        <v>0</v>
      </c>
      <c r="R72" s="30">
        <f>SUM(R73:R78)</f>
        <v>427.31900000000002</v>
      </c>
      <c r="S72" s="30">
        <f t="shared" ref="S72" si="63">SUM(S73:S78)</f>
        <v>427.31900000000002</v>
      </c>
      <c r="V72" s="28">
        <f t="shared" ref="V72:V78" si="64">F72</f>
        <v>0</v>
      </c>
      <c r="W72" s="28">
        <f t="shared" ref="W72:W78" si="65">I72</f>
        <v>0</v>
      </c>
      <c r="X72" s="28">
        <f t="shared" ref="X72:X78" si="66">L72</f>
        <v>0</v>
      </c>
      <c r="Y72" s="28">
        <f t="shared" si="29"/>
        <v>427.31900000000002</v>
      </c>
      <c r="AA72" s="32">
        <f t="shared" ref="AA72" si="67">SUM(AA73:AA78)</f>
        <v>427.31900000000002</v>
      </c>
    </row>
    <row r="73" spans="1:27" x14ac:dyDescent="0.35">
      <c r="A73" s="10" t="s">
        <v>19</v>
      </c>
      <c r="B73" s="6"/>
      <c r="C73" s="7"/>
      <c r="D73" s="30">
        <v>0</v>
      </c>
      <c r="E73" s="30"/>
      <c r="F73" s="30">
        <f t="shared" ref="F73:F78" si="68">SUM(D73:E73)</f>
        <v>0</v>
      </c>
      <c r="G73" s="30"/>
      <c r="H73" s="30"/>
      <c r="I73" s="30">
        <f t="shared" ref="I73:I78" si="69">SUM(G73:H73)</f>
        <v>0</v>
      </c>
      <c r="J73" s="30">
        <v>0</v>
      </c>
      <c r="K73" s="30"/>
      <c r="L73" s="30">
        <f t="shared" ref="L73:L78" si="70">SUM(J73:K73)</f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f t="shared" ref="R73:R78" si="71">SUM(M73:Q73)</f>
        <v>0</v>
      </c>
      <c r="S73" s="30">
        <f t="shared" ref="S73:S78" si="72">F73+I73+L73+R73</f>
        <v>0</v>
      </c>
      <c r="V73" s="28">
        <f t="shared" si="64"/>
        <v>0</v>
      </c>
      <c r="W73" s="28">
        <f t="shared" si="65"/>
        <v>0</v>
      </c>
      <c r="X73" s="28">
        <f t="shared" si="66"/>
        <v>0</v>
      </c>
      <c r="Y73" s="28">
        <f t="shared" si="29"/>
        <v>0</v>
      </c>
      <c r="AA73" s="32">
        <f>SUM(V73:Z73)</f>
        <v>0</v>
      </c>
    </row>
    <row r="74" spans="1:27" x14ac:dyDescent="0.35">
      <c r="A74" s="10" t="s">
        <v>20</v>
      </c>
      <c r="B74" s="6"/>
      <c r="C74" s="7"/>
      <c r="D74" s="30">
        <v>0</v>
      </c>
      <c r="E74" s="30"/>
      <c r="F74" s="30">
        <f t="shared" si="68"/>
        <v>0</v>
      </c>
      <c r="G74" s="30"/>
      <c r="H74" s="30"/>
      <c r="I74" s="30">
        <f t="shared" si="69"/>
        <v>0</v>
      </c>
      <c r="J74" s="30">
        <v>0</v>
      </c>
      <c r="K74" s="30"/>
      <c r="L74" s="30">
        <f t="shared" si="70"/>
        <v>0</v>
      </c>
      <c r="M74" s="30">
        <v>0</v>
      </c>
      <c r="N74" s="30">
        <v>427.31900000000002</v>
      </c>
      <c r="O74" s="30">
        <v>0</v>
      </c>
      <c r="P74" s="30">
        <v>0</v>
      </c>
      <c r="Q74" s="30">
        <v>0</v>
      </c>
      <c r="R74" s="30">
        <f t="shared" si="71"/>
        <v>427.31900000000002</v>
      </c>
      <c r="S74" s="30">
        <f t="shared" si="72"/>
        <v>427.31900000000002</v>
      </c>
      <c r="V74" s="28">
        <f t="shared" si="64"/>
        <v>0</v>
      </c>
      <c r="W74" s="28">
        <f t="shared" si="65"/>
        <v>0</v>
      </c>
      <c r="X74" s="28">
        <f t="shared" si="66"/>
        <v>0</v>
      </c>
      <c r="Y74" s="28">
        <f t="shared" si="29"/>
        <v>427.31900000000002</v>
      </c>
      <c r="AA74" s="32">
        <f t="shared" ref="AA74:AA78" si="73">SUM(V74:Z74)</f>
        <v>427.31900000000002</v>
      </c>
    </row>
    <row r="75" spans="1:27" x14ac:dyDescent="0.35">
      <c r="A75" s="10" t="s">
        <v>21</v>
      </c>
      <c r="B75" s="6"/>
      <c r="C75" s="7"/>
      <c r="D75" s="30">
        <v>0</v>
      </c>
      <c r="E75" s="30"/>
      <c r="F75" s="30">
        <f t="shared" si="68"/>
        <v>0</v>
      </c>
      <c r="G75" s="30"/>
      <c r="H75" s="30"/>
      <c r="I75" s="30">
        <f t="shared" si="69"/>
        <v>0</v>
      </c>
      <c r="J75" s="30">
        <v>0</v>
      </c>
      <c r="K75" s="30"/>
      <c r="L75" s="30">
        <f t="shared" si="70"/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f t="shared" si="71"/>
        <v>0</v>
      </c>
      <c r="S75" s="30">
        <f t="shared" si="72"/>
        <v>0</v>
      </c>
      <c r="V75" s="28">
        <f t="shared" si="64"/>
        <v>0</v>
      </c>
      <c r="W75" s="28">
        <f t="shared" si="65"/>
        <v>0</v>
      </c>
      <c r="X75" s="28">
        <f t="shared" si="66"/>
        <v>0</v>
      </c>
      <c r="Y75" s="28">
        <f t="shared" si="29"/>
        <v>0</v>
      </c>
      <c r="AA75" s="32">
        <f t="shared" si="73"/>
        <v>0</v>
      </c>
    </row>
    <row r="76" spans="1:27" x14ac:dyDescent="0.35">
      <c r="A76" s="10" t="s">
        <v>26</v>
      </c>
      <c r="B76" s="6"/>
      <c r="C76" s="7"/>
      <c r="D76" s="30">
        <v>0</v>
      </c>
      <c r="E76" s="30"/>
      <c r="F76" s="30">
        <f t="shared" si="68"/>
        <v>0</v>
      </c>
      <c r="G76" s="30"/>
      <c r="H76" s="30"/>
      <c r="I76" s="30">
        <f t="shared" si="69"/>
        <v>0</v>
      </c>
      <c r="J76" s="30">
        <v>0</v>
      </c>
      <c r="K76" s="30"/>
      <c r="L76" s="30">
        <f t="shared" si="70"/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f t="shared" si="71"/>
        <v>0</v>
      </c>
      <c r="S76" s="30">
        <f t="shared" si="72"/>
        <v>0</v>
      </c>
      <c r="V76" s="28">
        <f t="shared" si="64"/>
        <v>0</v>
      </c>
      <c r="W76" s="28">
        <f t="shared" si="65"/>
        <v>0</v>
      </c>
      <c r="X76" s="28">
        <f t="shared" si="66"/>
        <v>0</v>
      </c>
      <c r="Y76" s="28">
        <f t="shared" si="29"/>
        <v>0</v>
      </c>
      <c r="AA76" s="32">
        <f t="shared" si="73"/>
        <v>0</v>
      </c>
    </row>
    <row r="77" spans="1:27" x14ac:dyDescent="0.35">
      <c r="A77" s="10" t="s">
        <v>23</v>
      </c>
      <c r="B77" s="6"/>
      <c r="C77" s="7"/>
      <c r="D77" s="30">
        <v>0</v>
      </c>
      <c r="E77" s="30"/>
      <c r="F77" s="30">
        <f t="shared" si="68"/>
        <v>0</v>
      </c>
      <c r="G77" s="30"/>
      <c r="H77" s="30"/>
      <c r="I77" s="30">
        <f t="shared" si="69"/>
        <v>0</v>
      </c>
      <c r="J77" s="30">
        <v>0</v>
      </c>
      <c r="K77" s="30"/>
      <c r="L77" s="30">
        <f t="shared" si="70"/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f t="shared" si="71"/>
        <v>0</v>
      </c>
      <c r="S77" s="30">
        <f t="shared" si="72"/>
        <v>0</v>
      </c>
      <c r="V77" s="28">
        <f t="shared" si="64"/>
        <v>0</v>
      </c>
      <c r="W77" s="28">
        <f t="shared" si="65"/>
        <v>0</v>
      </c>
      <c r="X77" s="28">
        <f t="shared" si="66"/>
        <v>0</v>
      </c>
      <c r="Y77" s="28">
        <f t="shared" si="29"/>
        <v>0</v>
      </c>
      <c r="AA77" s="32">
        <f t="shared" si="73"/>
        <v>0</v>
      </c>
    </row>
    <row r="78" spans="1:27" x14ac:dyDescent="0.35">
      <c r="A78" s="10" t="s">
        <v>27</v>
      </c>
      <c r="B78" s="6"/>
      <c r="C78" s="7"/>
      <c r="D78" s="30">
        <v>0</v>
      </c>
      <c r="E78" s="30"/>
      <c r="F78" s="30">
        <f t="shared" si="68"/>
        <v>0</v>
      </c>
      <c r="G78" s="30"/>
      <c r="H78" s="30"/>
      <c r="I78" s="30">
        <f t="shared" si="69"/>
        <v>0</v>
      </c>
      <c r="J78" s="30">
        <v>0</v>
      </c>
      <c r="K78" s="30"/>
      <c r="L78" s="30">
        <f t="shared" si="70"/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f t="shared" si="71"/>
        <v>0</v>
      </c>
      <c r="S78" s="30">
        <f t="shared" si="72"/>
        <v>0</v>
      </c>
      <c r="V78" s="28">
        <f t="shared" si="64"/>
        <v>0</v>
      </c>
      <c r="W78" s="28">
        <f t="shared" si="65"/>
        <v>0</v>
      </c>
      <c r="X78" s="28">
        <f t="shared" si="66"/>
        <v>0</v>
      </c>
      <c r="Y78" s="28">
        <f t="shared" si="29"/>
        <v>0</v>
      </c>
      <c r="AA78" s="32">
        <f t="shared" si="73"/>
        <v>0</v>
      </c>
    </row>
    <row r="79" spans="1:27" x14ac:dyDescent="0.35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27" x14ac:dyDescent="0.35">
      <c r="A80" s="20" t="s">
        <v>28</v>
      </c>
      <c r="B80" s="21"/>
      <c r="C80" s="22"/>
      <c r="D80" s="30">
        <v>0</v>
      </c>
      <c r="E80" s="30"/>
      <c r="F80" s="30">
        <f>+F82+F90</f>
        <v>0</v>
      </c>
      <c r="G80" s="30"/>
      <c r="H80" s="30"/>
      <c r="I80" s="30">
        <f>+I82+I90</f>
        <v>0</v>
      </c>
      <c r="J80" s="30">
        <v>2549.5740000000001</v>
      </c>
      <c r="K80" s="30"/>
      <c r="L80" s="30">
        <f>+L82+L90</f>
        <v>2549.5740000000001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f>+R82+R90</f>
        <v>0</v>
      </c>
      <c r="S80" s="30">
        <f t="shared" ref="S80" si="74">+S82+S90</f>
        <v>2549.5740000000001</v>
      </c>
      <c r="V80" s="28">
        <f>F80</f>
        <v>0</v>
      </c>
      <c r="W80" s="28">
        <f>I80</f>
        <v>0</v>
      </c>
      <c r="X80" s="28">
        <f>L80</f>
        <v>2549.5740000000001</v>
      </c>
      <c r="Y80" s="28">
        <f t="shared" si="29"/>
        <v>0</v>
      </c>
      <c r="AA80" s="32">
        <f t="shared" ref="AA80" si="75">+AA82+AA90</f>
        <v>2549.5740000000001</v>
      </c>
    </row>
    <row r="81" spans="1:27" x14ac:dyDescent="0.35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27" x14ac:dyDescent="0.35">
      <c r="A82" s="20" t="s">
        <v>29</v>
      </c>
      <c r="B82" s="21"/>
      <c r="C82" s="22"/>
      <c r="D82" s="30">
        <v>0</v>
      </c>
      <c r="E82" s="30"/>
      <c r="F82" s="30">
        <f>SUM(F83:F88)</f>
        <v>0</v>
      </c>
      <c r="G82" s="30"/>
      <c r="H82" s="30"/>
      <c r="I82" s="30">
        <f>SUM(I83:I88)</f>
        <v>0</v>
      </c>
      <c r="J82" s="30">
        <v>2549.5740000000001</v>
      </c>
      <c r="K82" s="30"/>
      <c r="L82" s="30">
        <f>SUM(L83:L88)</f>
        <v>2549.5740000000001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f>SUM(R83:R88)</f>
        <v>0</v>
      </c>
      <c r="S82" s="30">
        <f t="shared" ref="S82" si="76">SUM(S83:S88)</f>
        <v>2549.5740000000001</v>
      </c>
      <c r="V82" s="28">
        <f t="shared" ref="V82:V88" si="77">F82</f>
        <v>0</v>
      </c>
      <c r="W82" s="28">
        <f t="shared" ref="W82:W88" si="78">I82</f>
        <v>0</v>
      </c>
      <c r="X82" s="28">
        <f t="shared" ref="X82:X88" si="79">L82</f>
        <v>2549.5740000000001</v>
      </c>
      <c r="Y82" s="28">
        <f t="shared" si="29"/>
        <v>0</v>
      </c>
      <c r="AA82" s="32">
        <f t="shared" ref="AA82" si="80">SUM(AA83:AA88)</f>
        <v>2549.5740000000001</v>
      </c>
    </row>
    <row r="83" spans="1:27" x14ac:dyDescent="0.35">
      <c r="A83" s="10" t="s">
        <v>19</v>
      </c>
      <c r="B83" s="6"/>
      <c r="C83" s="7"/>
      <c r="D83" s="30">
        <v>0</v>
      </c>
      <c r="E83" s="30"/>
      <c r="F83" s="30">
        <f t="shared" ref="F83:F88" si="81">SUM(D83:E83)</f>
        <v>0</v>
      </c>
      <c r="G83" s="30"/>
      <c r="H83" s="30"/>
      <c r="I83" s="30">
        <f t="shared" ref="I83:I88" si="82">SUM(G83:H83)</f>
        <v>0</v>
      </c>
      <c r="J83" s="30">
        <v>0</v>
      </c>
      <c r="K83" s="30"/>
      <c r="L83" s="30">
        <f t="shared" ref="L83:L88" si="83">SUM(J83:K83)</f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f t="shared" ref="R83:R88" si="84">SUM(M83:Q83)</f>
        <v>0</v>
      </c>
      <c r="S83" s="30">
        <f t="shared" ref="S83:S88" si="85">F83+I83+L83+R83</f>
        <v>0</v>
      </c>
      <c r="V83" s="28">
        <f t="shared" si="77"/>
        <v>0</v>
      </c>
      <c r="W83" s="28">
        <f t="shared" si="78"/>
        <v>0</v>
      </c>
      <c r="X83" s="28">
        <f t="shared" si="79"/>
        <v>0</v>
      </c>
      <c r="Y83" s="28">
        <f t="shared" si="29"/>
        <v>0</v>
      </c>
      <c r="AA83" s="32">
        <f>SUM(V83:Z83)</f>
        <v>0</v>
      </c>
    </row>
    <row r="84" spans="1:27" x14ac:dyDescent="0.35">
      <c r="A84" s="10" t="s">
        <v>20</v>
      </c>
      <c r="B84" s="6"/>
      <c r="C84" s="7"/>
      <c r="D84" s="30">
        <v>0</v>
      </c>
      <c r="E84" s="30"/>
      <c r="F84" s="30">
        <f t="shared" si="81"/>
        <v>0</v>
      </c>
      <c r="G84" s="30"/>
      <c r="H84" s="30"/>
      <c r="I84" s="30">
        <f t="shared" si="82"/>
        <v>0</v>
      </c>
      <c r="J84" s="30">
        <v>2549.5740000000001</v>
      </c>
      <c r="K84" s="30"/>
      <c r="L84" s="30">
        <f t="shared" si="83"/>
        <v>2549.5740000000001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f t="shared" si="84"/>
        <v>0</v>
      </c>
      <c r="S84" s="30">
        <f t="shared" si="85"/>
        <v>2549.5740000000001</v>
      </c>
      <c r="V84" s="28">
        <f t="shared" si="77"/>
        <v>0</v>
      </c>
      <c r="W84" s="28">
        <f t="shared" si="78"/>
        <v>0</v>
      </c>
      <c r="X84" s="28">
        <f t="shared" si="79"/>
        <v>2549.5740000000001</v>
      </c>
      <c r="Y84" s="28">
        <f t="shared" si="29"/>
        <v>0</v>
      </c>
      <c r="AA84" s="32">
        <f t="shared" ref="AA84:AA88" si="86">SUM(V84:Z84)</f>
        <v>2549.5740000000001</v>
      </c>
    </row>
    <row r="85" spans="1:27" x14ac:dyDescent="0.35">
      <c r="A85" s="23" t="s">
        <v>21</v>
      </c>
      <c r="B85" s="24"/>
      <c r="C85" s="25"/>
      <c r="D85" s="30">
        <v>0</v>
      </c>
      <c r="E85" s="30"/>
      <c r="F85" s="30">
        <f t="shared" si="81"/>
        <v>0</v>
      </c>
      <c r="G85" s="30"/>
      <c r="H85" s="30"/>
      <c r="I85" s="30">
        <f t="shared" si="82"/>
        <v>0</v>
      </c>
      <c r="J85" s="30">
        <v>0</v>
      </c>
      <c r="K85" s="30"/>
      <c r="L85" s="30">
        <f t="shared" si="83"/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f t="shared" si="84"/>
        <v>0</v>
      </c>
      <c r="S85" s="30">
        <f t="shared" si="85"/>
        <v>0</v>
      </c>
      <c r="V85" s="28">
        <f t="shared" si="77"/>
        <v>0</v>
      </c>
      <c r="W85" s="28">
        <f t="shared" si="78"/>
        <v>0</v>
      </c>
      <c r="X85" s="28">
        <f t="shared" si="79"/>
        <v>0</v>
      </c>
      <c r="Y85" s="28">
        <f t="shared" si="29"/>
        <v>0</v>
      </c>
      <c r="AA85" s="32">
        <f t="shared" si="86"/>
        <v>0</v>
      </c>
    </row>
    <row r="86" spans="1:27" x14ac:dyDescent="0.35">
      <c r="A86" s="10" t="s">
        <v>26</v>
      </c>
      <c r="B86" s="6"/>
      <c r="C86" s="7"/>
      <c r="D86" s="30">
        <v>0</v>
      </c>
      <c r="E86" s="30"/>
      <c r="F86" s="30">
        <f t="shared" si="81"/>
        <v>0</v>
      </c>
      <c r="G86" s="30"/>
      <c r="H86" s="30"/>
      <c r="I86" s="30">
        <f t="shared" si="82"/>
        <v>0</v>
      </c>
      <c r="J86" s="30">
        <v>0</v>
      </c>
      <c r="K86" s="30"/>
      <c r="L86" s="30">
        <f t="shared" si="83"/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f t="shared" si="84"/>
        <v>0</v>
      </c>
      <c r="S86" s="30">
        <f t="shared" si="85"/>
        <v>0</v>
      </c>
      <c r="V86" s="28">
        <f t="shared" si="77"/>
        <v>0</v>
      </c>
      <c r="W86" s="28">
        <f t="shared" si="78"/>
        <v>0</v>
      </c>
      <c r="X86" s="28">
        <f t="shared" si="79"/>
        <v>0</v>
      </c>
      <c r="Y86" s="28">
        <f t="shared" si="29"/>
        <v>0</v>
      </c>
      <c r="AA86" s="32">
        <f t="shared" si="86"/>
        <v>0</v>
      </c>
    </row>
    <row r="87" spans="1:27" x14ac:dyDescent="0.35">
      <c r="A87" s="10" t="s">
        <v>23</v>
      </c>
      <c r="B87" s="6"/>
      <c r="C87" s="7"/>
      <c r="D87" s="30">
        <v>0</v>
      </c>
      <c r="E87" s="30"/>
      <c r="F87" s="30">
        <f t="shared" si="81"/>
        <v>0</v>
      </c>
      <c r="G87" s="30"/>
      <c r="H87" s="30"/>
      <c r="I87" s="30">
        <f t="shared" si="82"/>
        <v>0</v>
      </c>
      <c r="J87" s="30">
        <v>0</v>
      </c>
      <c r="K87" s="30"/>
      <c r="L87" s="30">
        <f t="shared" si="83"/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f t="shared" si="84"/>
        <v>0</v>
      </c>
      <c r="S87" s="30">
        <f t="shared" si="85"/>
        <v>0</v>
      </c>
      <c r="V87" s="28">
        <f t="shared" si="77"/>
        <v>0</v>
      </c>
      <c r="W87" s="28">
        <f t="shared" si="78"/>
        <v>0</v>
      </c>
      <c r="X87" s="28">
        <f t="shared" si="79"/>
        <v>0</v>
      </c>
      <c r="Y87" s="28">
        <f t="shared" si="29"/>
        <v>0</v>
      </c>
      <c r="AA87" s="32">
        <f t="shared" si="86"/>
        <v>0</v>
      </c>
    </row>
    <row r="88" spans="1:27" x14ac:dyDescent="0.35">
      <c r="A88" s="10" t="s">
        <v>24</v>
      </c>
      <c r="B88" s="6"/>
      <c r="C88" s="7"/>
      <c r="D88" s="30">
        <v>0</v>
      </c>
      <c r="E88" s="30"/>
      <c r="F88" s="30">
        <f t="shared" si="81"/>
        <v>0</v>
      </c>
      <c r="G88" s="30"/>
      <c r="H88" s="30"/>
      <c r="I88" s="30">
        <f t="shared" si="82"/>
        <v>0</v>
      </c>
      <c r="J88" s="30">
        <v>0</v>
      </c>
      <c r="K88" s="30"/>
      <c r="L88" s="30">
        <f t="shared" si="83"/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f t="shared" si="84"/>
        <v>0</v>
      </c>
      <c r="S88" s="30">
        <f t="shared" si="85"/>
        <v>0</v>
      </c>
      <c r="V88" s="28">
        <f t="shared" si="77"/>
        <v>0</v>
      </c>
      <c r="W88" s="28">
        <f t="shared" si="78"/>
        <v>0</v>
      </c>
      <c r="X88" s="28">
        <f t="shared" si="79"/>
        <v>0</v>
      </c>
      <c r="Y88" s="28">
        <f t="shared" si="29"/>
        <v>0</v>
      </c>
      <c r="AA88" s="32">
        <f t="shared" si="86"/>
        <v>0</v>
      </c>
    </row>
    <row r="89" spans="1:27" x14ac:dyDescent="0.35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27" x14ac:dyDescent="0.35">
      <c r="A90" s="20" t="s">
        <v>30</v>
      </c>
      <c r="B90" s="21"/>
      <c r="C90" s="22"/>
      <c r="D90" s="30">
        <v>0</v>
      </c>
      <c r="E90" s="30"/>
      <c r="F90" s="30">
        <f>SUM(F91:F96)</f>
        <v>0</v>
      </c>
      <c r="G90" s="30"/>
      <c r="H90" s="30"/>
      <c r="I90" s="30">
        <f>SUM(I91:I96)</f>
        <v>0</v>
      </c>
      <c r="J90" s="30">
        <v>0</v>
      </c>
      <c r="K90" s="30"/>
      <c r="L90" s="30">
        <f>SUM(L91:L96)</f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f>SUM(R91:R96)</f>
        <v>0</v>
      </c>
      <c r="S90" s="30">
        <f t="shared" ref="S90" si="87">SUM(S91:S96)</f>
        <v>0</v>
      </c>
      <c r="V90" s="28">
        <f t="shared" ref="V90:V96" si="88">F90</f>
        <v>0</v>
      </c>
      <c r="W90" s="28">
        <f t="shared" ref="W90:W96" si="89">I90</f>
        <v>0</v>
      </c>
      <c r="X90" s="28">
        <f t="shared" ref="X90:X96" si="90">L90</f>
        <v>0</v>
      </c>
      <c r="Y90" s="28">
        <f t="shared" si="29"/>
        <v>0</v>
      </c>
      <c r="AA90" s="32">
        <f t="shared" ref="AA90" si="91">SUM(AA91:AA96)</f>
        <v>0</v>
      </c>
    </row>
    <row r="91" spans="1:27" x14ac:dyDescent="0.35">
      <c r="A91" s="10" t="s">
        <v>19</v>
      </c>
      <c r="B91" s="6"/>
      <c r="C91" s="7"/>
      <c r="D91" s="30">
        <v>0</v>
      </c>
      <c r="E91" s="30"/>
      <c r="F91" s="30">
        <f t="shared" ref="F91:F96" si="92">SUM(D91:E91)</f>
        <v>0</v>
      </c>
      <c r="G91" s="30"/>
      <c r="H91" s="30"/>
      <c r="I91" s="30">
        <f t="shared" ref="I91:I96" si="93">SUM(G91:H91)</f>
        <v>0</v>
      </c>
      <c r="J91" s="30">
        <v>0</v>
      </c>
      <c r="K91" s="30"/>
      <c r="L91" s="30">
        <f t="shared" ref="L91:L96" si="94">SUM(J91:K91)</f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f t="shared" ref="R91:R96" si="95">SUM(M91:Q91)</f>
        <v>0</v>
      </c>
      <c r="S91" s="30">
        <f t="shared" ref="S91:S96" si="96">F91+I91+L91+R91</f>
        <v>0</v>
      </c>
      <c r="V91" s="28">
        <f t="shared" si="88"/>
        <v>0</v>
      </c>
      <c r="W91" s="28">
        <f t="shared" si="89"/>
        <v>0</v>
      </c>
      <c r="X91" s="28">
        <f t="shared" si="90"/>
        <v>0</v>
      </c>
      <c r="Y91" s="28">
        <f t="shared" si="29"/>
        <v>0</v>
      </c>
      <c r="AA91" s="32">
        <f>SUM(V91:Z91)</f>
        <v>0</v>
      </c>
    </row>
    <row r="92" spans="1:27" x14ac:dyDescent="0.35">
      <c r="A92" s="10" t="s">
        <v>31</v>
      </c>
      <c r="B92" s="6"/>
      <c r="C92" s="7"/>
      <c r="D92" s="30">
        <v>0</v>
      </c>
      <c r="E92" s="30"/>
      <c r="F92" s="30">
        <f t="shared" si="92"/>
        <v>0</v>
      </c>
      <c r="G92" s="30"/>
      <c r="H92" s="30"/>
      <c r="I92" s="30">
        <f t="shared" si="93"/>
        <v>0</v>
      </c>
      <c r="J92" s="30">
        <v>0</v>
      </c>
      <c r="K92" s="30"/>
      <c r="L92" s="30">
        <f t="shared" si="94"/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f t="shared" si="95"/>
        <v>0</v>
      </c>
      <c r="S92" s="30">
        <f t="shared" si="96"/>
        <v>0</v>
      </c>
      <c r="V92" s="28">
        <f t="shared" si="88"/>
        <v>0</v>
      </c>
      <c r="W92" s="28">
        <f t="shared" si="89"/>
        <v>0</v>
      </c>
      <c r="X92" s="28">
        <f t="shared" si="90"/>
        <v>0</v>
      </c>
      <c r="Y92" s="28">
        <f t="shared" si="29"/>
        <v>0</v>
      </c>
      <c r="AA92" s="32">
        <f t="shared" ref="AA92:AA96" si="97">SUM(V92:Z92)</f>
        <v>0</v>
      </c>
    </row>
    <row r="93" spans="1:27" x14ac:dyDescent="0.35">
      <c r="A93" s="10" t="s">
        <v>21</v>
      </c>
      <c r="B93" s="6"/>
      <c r="C93" s="7"/>
      <c r="D93" s="30">
        <v>0</v>
      </c>
      <c r="E93" s="30"/>
      <c r="F93" s="30">
        <f t="shared" si="92"/>
        <v>0</v>
      </c>
      <c r="G93" s="30"/>
      <c r="H93" s="30"/>
      <c r="I93" s="30">
        <f t="shared" si="93"/>
        <v>0</v>
      </c>
      <c r="J93" s="30">
        <v>0</v>
      </c>
      <c r="K93" s="30"/>
      <c r="L93" s="30">
        <f t="shared" si="94"/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f t="shared" si="95"/>
        <v>0</v>
      </c>
      <c r="S93" s="30">
        <f t="shared" si="96"/>
        <v>0</v>
      </c>
      <c r="V93" s="28">
        <f t="shared" si="88"/>
        <v>0</v>
      </c>
      <c r="W93" s="28">
        <f t="shared" si="89"/>
        <v>0</v>
      </c>
      <c r="X93" s="28">
        <f t="shared" si="90"/>
        <v>0</v>
      </c>
      <c r="Y93" s="28">
        <f t="shared" si="29"/>
        <v>0</v>
      </c>
      <c r="AA93" s="32">
        <f t="shared" si="97"/>
        <v>0</v>
      </c>
    </row>
    <row r="94" spans="1:27" x14ac:dyDescent="0.35">
      <c r="A94" s="10" t="s">
        <v>26</v>
      </c>
      <c r="B94" s="6"/>
      <c r="C94" s="7"/>
      <c r="D94" s="30">
        <v>0</v>
      </c>
      <c r="E94" s="30"/>
      <c r="F94" s="30">
        <f t="shared" si="92"/>
        <v>0</v>
      </c>
      <c r="G94" s="30"/>
      <c r="H94" s="30"/>
      <c r="I94" s="30">
        <f t="shared" si="93"/>
        <v>0</v>
      </c>
      <c r="J94" s="30">
        <v>0</v>
      </c>
      <c r="K94" s="30"/>
      <c r="L94" s="30">
        <f t="shared" si="94"/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f t="shared" si="95"/>
        <v>0</v>
      </c>
      <c r="S94" s="30">
        <f t="shared" si="96"/>
        <v>0</v>
      </c>
      <c r="V94" s="28">
        <f t="shared" si="88"/>
        <v>0</v>
      </c>
      <c r="W94" s="28">
        <f t="shared" si="89"/>
        <v>0</v>
      </c>
      <c r="X94" s="28">
        <f t="shared" si="90"/>
        <v>0</v>
      </c>
      <c r="Y94" s="28">
        <f t="shared" si="29"/>
        <v>0</v>
      </c>
      <c r="AA94" s="32">
        <f t="shared" si="97"/>
        <v>0</v>
      </c>
    </row>
    <row r="95" spans="1:27" x14ac:dyDescent="0.35">
      <c r="A95" s="10" t="s">
        <v>32</v>
      </c>
      <c r="B95" s="6"/>
      <c r="C95" s="7"/>
      <c r="D95" s="30">
        <v>0</v>
      </c>
      <c r="E95" s="30"/>
      <c r="F95" s="30">
        <f t="shared" si="92"/>
        <v>0</v>
      </c>
      <c r="G95" s="30"/>
      <c r="H95" s="30"/>
      <c r="I95" s="30">
        <f t="shared" si="93"/>
        <v>0</v>
      </c>
      <c r="J95" s="30">
        <v>0</v>
      </c>
      <c r="K95" s="30"/>
      <c r="L95" s="30">
        <f t="shared" si="94"/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f t="shared" si="95"/>
        <v>0</v>
      </c>
      <c r="S95" s="30">
        <f t="shared" si="96"/>
        <v>0</v>
      </c>
      <c r="V95" s="28">
        <f t="shared" si="88"/>
        <v>0</v>
      </c>
      <c r="W95" s="28">
        <f t="shared" si="89"/>
        <v>0</v>
      </c>
      <c r="X95" s="28">
        <f t="shared" si="90"/>
        <v>0</v>
      </c>
      <c r="Y95" s="28">
        <f t="shared" si="29"/>
        <v>0</v>
      </c>
      <c r="AA95" s="32">
        <f t="shared" si="97"/>
        <v>0</v>
      </c>
    </row>
    <row r="96" spans="1:27" x14ac:dyDescent="0.35">
      <c r="A96" s="10" t="s">
        <v>24</v>
      </c>
      <c r="B96" s="6"/>
      <c r="C96" s="7"/>
      <c r="D96" s="30">
        <v>0</v>
      </c>
      <c r="E96" s="30"/>
      <c r="F96" s="30">
        <f t="shared" si="92"/>
        <v>0</v>
      </c>
      <c r="G96" s="30"/>
      <c r="H96" s="30"/>
      <c r="I96" s="30">
        <f t="shared" si="93"/>
        <v>0</v>
      </c>
      <c r="J96" s="30">
        <v>0</v>
      </c>
      <c r="K96" s="30"/>
      <c r="L96" s="30">
        <f t="shared" si="94"/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f t="shared" si="95"/>
        <v>0</v>
      </c>
      <c r="S96" s="30">
        <f t="shared" si="96"/>
        <v>0</v>
      </c>
      <c r="V96" s="28">
        <f t="shared" si="88"/>
        <v>0</v>
      </c>
      <c r="W96" s="28">
        <f t="shared" si="89"/>
        <v>0</v>
      </c>
      <c r="X96" s="28">
        <f t="shared" si="90"/>
        <v>0</v>
      </c>
      <c r="Y96" s="28">
        <f t="shared" si="29"/>
        <v>0</v>
      </c>
      <c r="AA96" s="32">
        <f t="shared" si="97"/>
        <v>0</v>
      </c>
    </row>
    <row r="97" spans="1:27" x14ac:dyDescent="0.35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27" x14ac:dyDescent="0.35">
      <c r="A98" s="5" t="s">
        <v>33</v>
      </c>
      <c r="B98" s="18"/>
      <c r="C98" s="19"/>
      <c r="D98" s="30">
        <v>0</v>
      </c>
      <c r="E98" s="30"/>
      <c r="F98" s="30">
        <f>+F99+F104</f>
        <v>0</v>
      </c>
      <c r="G98" s="30"/>
      <c r="H98" s="30"/>
      <c r="I98" s="30">
        <f>+I99+I104</f>
        <v>0</v>
      </c>
      <c r="J98" s="30">
        <v>0</v>
      </c>
      <c r="K98" s="30"/>
      <c r="L98" s="30">
        <f>+L99+L104</f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f>+R99+R104</f>
        <v>0</v>
      </c>
      <c r="S98" s="30">
        <f>+S99+S104</f>
        <v>0</v>
      </c>
      <c r="V98" s="28">
        <f>F98</f>
        <v>0</v>
      </c>
      <c r="W98" s="28">
        <f>I98</f>
        <v>0</v>
      </c>
      <c r="X98" s="28">
        <f>L98</f>
        <v>0</v>
      </c>
      <c r="Y98" s="28">
        <f t="shared" si="29"/>
        <v>0</v>
      </c>
      <c r="AA98" s="32">
        <f>+AA99+AA104</f>
        <v>0</v>
      </c>
    </row>
    <row r="99" spans="1:27" x14ac:dyDescent="0.35">
      <c r="A99" s="5" t="s">
        <v>34</v>
      </c>
      <c r="B99" s="18" t="s">
        <v>53</v>
      </c>
      <c r="C99" s="19"/>
      <c r="D99" s="30">
        <v>0</v>
      </c>
      <c r="E99" s="30"/>
      <c r="F99" s="30">
        <f>SUM(F100:F102)</f>
        <v>0</v>
      </c>
      <c r="G99" s="30"/>
      <c r="H99" s="30"/>
      <c r="I99" s="30">
        <f>SUM(I100:I102)</f>
        <v>0</v>
      </c>
      <c r="J99" s="30">
        <v>0</v>
      </c>
      <c r="K99" s="30"/>
      <c r="L99" s="30">
        <f>SUM(L100:L102)</f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f>SUM(R100:R102)</f>
        <v>0</v>
      </c>
      <c r="S99" s="30">
        <f t="shared" ref="S99" si="98">SUM(S100:S102)</f>
        <v>0</v>
      </c>
      <c r="V99" s="28">
        <f>F99</f>
        <v>0</v>
      </c>
      <c r="W99" s="28">
        <f>I99</f>
        <v>0</v>
      </c>
      <c r="X99" s="28">
        <f>L99</f>
        <v>0</v>
      </c>
      <c r="Y99" s="28">
        <f>R99</f>
        <v>0</v>
      </c>
      <c r="AA99" s="32">
        <f t="shared" ref="AA99" si="99">SUM(AA100:AA102)</f>
        <v>0</v>
      </c>
    </row>
    <row r="100" spans="1:27" x14ac:dyDescent="0.35">
      <c r="A100" s="10" t="s">
        <v>55</v>
      </c>
      <c r="B100" s="6"/>
      <c r="C100" s="7"/>
      <c r="D100" s="30">
        <v>0</v>
      </c>
      <c r="E100" s="30"/>
      <c r="F100" s="30">
        <f t="shared" ref="F100:F102" si="100">SUM(D100:E100)</f>
        <v>0</v>
      </c>
      <c r="G100" s="30"/>
      <c r="H100" s="30"/>
      <c r="I100" s="30">
        <f t="shared" ref="I100:I102" si="101">SUM(G100:H100)</f>
        <v>0</v>
      </c>
      <c r="J100" s="30">
        <v>0</v>
      </c>
      <c r="K100" s="30"/>
      <c r="L100" s="30">
        <f t="shared" ref="L100:L102" si="102">SUM(J100:K100)</f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f>SUM(M100:Q100)</f>
        <v>0</v>
      </c>
      <c r="S100" s="30">
        <f>F100+I100+L100+R100</f>
        <v>0</v>
      </c>
      <c r="V100" s="28">
        <f>F100</f>
        <v>0</v>
      </c>
      <c r="W100" s="28">
        <f>I100</f>
        <v>0</v>
      </c>
      <c r="X100" s="28">
        <f>L100</f>
        <v>0</v>
      </c>
      <c r="Y100" s="28">
        <f t="shared" ref="Y100:Y107" si="103">R100</f>
        <v>0</v>
      </c>
      <c r="AA100" s="32">
        <f t="shared" ref="AA100:AA102" si="104">SUM(V100:Z100)</f>
        <v>0</v>
      </c>
    </row>
    <row r="101" spans="1:27" x14ac:dyDescent="0.35">
      <c r="A101" s="23" t="s">
        <v>56</v>
      </c>
      <c r="B101" s="24"/>
      <c r="C101" s="25"/>
      <c r="D101" s="30">
        <v>0</v>
      </c>
      <c r="E101" s="30"/>
      <c r="F101" s="30">
        <f t="shared" si="100"/>
        <v>0</v>
      </c>
      <c r="G101" s="30"/>
      <c r="H101" s="30"/>
      <c r="I101" s="30">
        <f t="shared" si="101"/>
        <v>0</v>
      </c>
      <c r="J101" s="30">
        <v>0</v>
      </c>
      <c r="K101" s="30"/>
      <c r="L101" s="30">
        <f t="shared" si="102"/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f>SUM(M101:Q101)</f>
        <v>0</v>
      </c>
      <c r="S101" s="30">
        <f>F101+I101+L101+R101</f>
        <v>0</v>
      </c>
      <c r="V101" s="28">
        <f>F101</f>
        <v>0</v>
      </c>
      <c r="W101" s="28">
        <f>I101</f>
        <v>0</v>
      </c>
      <c r="X101" s="28">
        <f>L101</f>
        <v>0</v>
      </c>
      <c r="Y101" s="28">
        <f t="shared" si="103"/>
        <v>0</v>
      </c>
      <c r="AA101" s="32">
        <f t="shared" si="104"/>
        <v>0</v>
      </c>
    </row>
    <row r="102" spans="1:27" x14ac:dyDescent="0.35">
      <c r="A102" s="23" t="s">
        <v>35</v>
      </c>
      <c r="B102" s="24"/>
      <c r="C102" s="25"/>
      <c r="D102" s="30">
        <v>0</v>
      </c>
      <c r="E102" s="30"/>
      <c r="F102" s="30">
        <f t="shared" si="100"/>
        <v>0</v>
      </c>
      <c r="G102" s="30"/>
      <c r="H102" s="30"/>
      <c r="I102" s="30">
        <f t="shared" si="101"/>
        <v>0</v>
      </c>
      <c r="J102" s="30">
        <v>0</v>
      </c>
      <c r="K102" s="30"/>
      <c r="L102" s="30">
        <f t="shared" si="102"/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f>SUM(M102:Q102)</f>
        <v>0</v>
      </c>
      <c r="S102" s="30">
        <f>F102+I102+L102+R102</f>
        <v>0</v>
      </c>
      <c r="V102" s="28">
        <f>F102</f>
        <v>0</v>
      </c>
      <c r="W102" s="28">
        <f>I102</f>
        <v>0</v>
      </c>
      <c r="X102" s="28">
        <f>L102</f>
        <v>0</v>
      </c>
      <c r="Y102" s="28">
        <f t="shared" si="103"/>
        <v>0</v>
      </c>
      <c r="AA102" s="32">
        <f t="shared" si="104"/>
        <v>0</v>
      </c>
    </row>
    <row r="103" spans="1:27" x14ac:dyDescent="0.3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 t="s">
        <v>52</v>
      </c>
    </row>
    <row r="104" spans="1:27" x14ac:dyDescent="0.35">
      <c r="A104" s="20" t="s">
        <v>36</v>
      </c>
      <c r="B104" s="21" t="s">
        <v>54</v>
      </c>
      <c r="C104" s="22"/>
      <c r="D104" s="30">
        <v>0</v>
      </c>
      <c r="E104" s="30"/>
      <c r="F104" s="30">
        <f>SUM(F105:F107)</f>
        <v>0</v>
      </c>
      <c r="G104" s="30"/>
      <c r="H104" s="30"/>
      <c r="I104" s="30">
        <f>SUM(I105:I107)</f>
        <v>0</v>
      </c>
      <c r="J104" s="30">
        <v>0</v>
      </c>
      <c r="K104" s="30"/>
      <c r="L104" s="30">
        <f>SUM(L105:L107)</f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f>SUM(R105:R107)</f>
        <v>0</v>
      </c>
      <c r="S104" s="30">
        <f t="shared" ref="S104" si="105">SUM(S105:S107)</f>
        <v>0</v>
      </c>
      <c r="V104" s="28">
        <f>F104</f>
        <v>0</v>
      </c>
      <c r="W104" s="28">
        <f>I104</f>
        <v>0</v>
      </c>
      <c r="X104" s="28">
        <f>L104</f>
        <v>0</v>
      </c>
      <c r="Y104" s="28">
        <f t="shared" si="103"/>
        <v>0</v>
      </c>
      <c r="AA104" s="32">
        <f t="shared" ref="AA104" si="106">SUM(AA105:AA107)</f>
        <v>0</v>
      </c>
    </row>
    <row r="105" spans="1:27" x14ac:dyDescent="0.35">
      <c r="A105" s="10" t="s">
        <v>55</v>
      </c>
      <c r="B105" s="6"/>
      <c r="C105" s="7"/>
      <c r="D105" s="30">
        <v>0</v>
      </c>
      <c r="E105" s="30"/>
      <c r="F105" s="30">
        <f t="shared" ref="F105:F107" si="107">SUM(D105:E105)</f>
        <v>0</v>
      </c>
      <c r="G105" s="30"/>
      <c r="H105" s="30"/>
      <c r="I105" s="30">
        <f t="shared" ref="I105:I107" si="108">SUM(G105:H105)</f>
        <v>0</v>
      </c>
      <c r="J105" s="30">
        <v>0</v>
      </c>
      <c r="K105" s="30"/>
      <c r="L105" s="30">
        <f t="shared" ref="L105:L107" si="109">SUM(J105:K105)</f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f>SUM(M105:Q105)</f>
        <v>0</v>
      </c>
      <c r="S105" s="30">
        <f>F105+I105+L105+R105</f>
        <v>0</v>
      </c>
      <c r="V105" s="28">
        <f>F105</f>
        <v>0</v>
      </c>
      <c r="W105" s="28">
        <f>I105</f>
        <v>0</v>
      </c>
      <c r="X105" s="28">
        <f>L105</f>
        <v>0</v>
      </c>
      <c r="Y105" s="28">
        <f t="shared" si="103"/>
        <v>0</v>
      </c>
      <c r="AA105" s="32">
        <f t="shared" ref="AA105:AA107" si="110">SUM(V105:Z105)</f>
        <v>0</v>
      </c>
    </row>
    <row r="106" spans="1:27" x14ac:dyDescent="0.35">
      <c r="A106" s="23" t="s">
        <v>56</v>
      </c>
      <c r="B106" s="24"/>
      <c r="C106" s="25"/>
      <c r="D106" s="30">
        <v>0</v>
      </c>
      <c r="E106" s="30"/>
      <c r="F106" s="30">
        <f t="shared" si="107"/>
        <v>0</v>
      </c>
      <c r="G106" s="30"/>
      <c r="H106" s="30"/>
      <c r="I106" s="30">
        <f t="shared" si="108"/>
        <v>0</v>
      </c>
      <c r="J106" s="30">
        <v>0</v>
      </c>
      <c r="K106" s="30"/>
      <c r="L106" s="30">
        <f t="shared" si="109"/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f>SUM(M106:Q106)</f>
        <v>0</v>
      </c>
      <c r="S106" s="30">
        <f>F106+I106+L106+R106</f>
        <v>0</v>
      </c>
      <c r="V106" s="28">
        <f>F106</f>
        <v>0</v>
      </c>
      <c r="W106" s="28">
        <f>I106</f>
        <v>0</v>
      </c>
      <c r="X106" s="28">
        <f>L106</f>
        <v>0</v>
      </c>
      <c r="Y106" s="28">
        <f t="shared" si="103"/>
        <v>0</v>
      </c>
      <c r="AA106" s="32">
        <f t="shared" si="110"/>
        <v>0</v>
      </c>
    </row>
    <row r="107" spans="1:27" x14ac:dyDescent="0.35">
      <c r="A107" s="10" t="s">
        <v>35</v>
      </c>
      <c r="B107" s="6"/>
      <c r="C107" s="7"/>
      <c r="D107" s="30">
        <v>0</v>
      </c>
      <c r="E107" s="30"/>
      <c r="F107" s="30">
        <f t="shared" si="107"/>
        <v>0</v>
      </c>
      <c r="G107" s="30"/>
      <c r="H107" s="30"/>
      <c r="I107" s="30">
        <f t="shared" si="108"/>
        <v>0</v>
      </c>
      <c r="J107" s="30">
        <v>0</v>
      </c>
      <c r="K107" s="30"/>
      <c r="L107" s="30">
        <f t="shared" si="109"/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f>SUM(M107:Q107)</f>
        <v>0</v>
      </c>
      <c r="S107" s="30">
        <f>F107+I107+L107+R107</f>
        <v>0</v>
      </c>
      <c r="V107" s="28">
        <f>F107</f>
        <v>0</v>
      </c>
      <c r="W107" s="28">
        <f>I107</f>
        <v>0</v>
      </c>
      <c r="X107" s="28">
        <f>L107</f>
        <v>0</v>
      </c>
      <c r="Y107" s="28">
        <f t="shared" si="103"/>
        <v>0</v>
      </c>
      <c r="AA107" s="32">
        <f t="shared" si="110"/>
        <v>0</v>
      </c>
    </row>
    <row r="108" spans="1:27" x14ac:dyDescent="0.35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</row>
  </sheetData>
  <mergeCells count="2">
    <mergeCell ref="A6:C7"/>
    <mergeCell ref="S6:S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MOC-SUMMARY</vt:lpstr>
      <vt:lpstr>MOC-berth</vt:lpstr>
      <vt:lpstr>MOC-ancho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M. Jacinto</dc:creator>
  <cp:lastModifiedBy>PPA</cp:lastModifiedBy>
  <dcterms:created xsi:type="dcterms:W3CDTF">2018-04-26T07:24:32Z</dcterms:created>
  <dcterms:modified xsi:type="dcterms:W3CDTF">2021-04-28T02:15:53Z</dcterms:modified>
</cp:coreProperties>
</file>