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J\Desktop\PPA - working file\ASR\ASR - working file\2019 ASR\2019 ASR Volume 1\"/>
    </mc:Choice>
  </mc:AlternateContent>
  <xr:revisionPtr revIDLastSave="0" documentId="13_ncr:1_{C8537007-B9DF-4A21-B16D-5BA9638DA3DD}" xr6:coauthVersionLast="45" xr6:coauthVersionMax="45" xr10:uidLastSave="{00000000-0000-0000-0000-000000000000}"/>
  <bookViews>
    <workbookView xWindow="-120" yWindow="-120" windowWidth="20730" windowHeight="11160" tabRatio="599" xr2:uid="{00000000-000D-0000-FFFF-FFFF00000000}"/>
  </bookViews>
  <sheets>
    <sheet name="MOC-SUMMARY" sheetId="5" r:id="rId1"/>
    <sheet name="MOC-berth" sheetId="1" r:id="rId2"/>
    <sheet name="MOC-anch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5" l="1"/>
  <c r="I28" i="5"/>
  <c r="I52" i="5"/>
  <c r="I66" i="5"/>
  <c r="I85" i="5"/>
  <c r="I86" i="5"/>
  <c r="I87" i="5"/>
  <c r="I91" i="5"/>
  <c r="I93" i="5"/>
  <c r="I94" i="5"/>
  <c r="I95" i="5"/>
  <c r="I100" i="5"/>
  <c r="I102" i="5"/>
  <c r="I106" i="5"/>
  <c r="I107" i="5"/>
  <c r="Q107" i="4"/>
  <c r="X107" i="4" s="1"/>
  <c r="K107" i="5" s="1"/>
  <c r="L107" i="4"/>
  <c r="W107" i="4" s="1"/>
  <c r="J107" i="5" s="1"/>
  <c r="I107" i="4"/>
  <c r="V107" i="4" s="1"/>
  <c r="F107" i="4"/>
  <c r="U107" i="4" s="1"/>
  <c r="H107" i="5" s="1"/>
  <c r="Q106" i="4"/>
  <c r="X106" i="4" s="1"/>
  <c r="K106" i="5" s="1"/>
  <c r="L106" i="4"/>
  <c r="W106" i="4" s="1"/>
  <c r="J106" i="5" s="1"/>
  <c r="I106" i="4"/>
  <c r="V106" i="4" s="1"/>
  <c r="F106" i="4"/>
  <c r="Q105" i="4"/>
  <c r="L105" i="4"/>
  <c r="W105" i="4" s="1"/>
  <c r="J105" i="5" s="1"/>
  <c r="I105" i="4"/>
  <c r="F105" i="4"/>
  <c r="U105" i="4" s="1"/>
  <c r="H105" i="5" s="1"/>
  <c r="W102" i="4"/>
  <c r="J102" i="5" s="1"/>
  <c r="Q102" i="4"/>
  <c r="X102" i="4" s="1"/>
  <c r="K102" i="5" s="1"/>
  <c r="L102" i="4"/>
  <c r="I102" i="4"/>
  <c r="V102" i="4" s="1"/>
  <c r="F102" i="4"/>
  <c r="U102" i="4" s="1"/>
  <c r="Q101" i="4"/>
  <c r="X101" i="4" s="1"/>
  <c r="K101" i="5" s="1"/>
  <c r="L101" i="4"/>
  <c r="W101" i="4" s="1"/>
  <c r="J101" i="5" s="1"/>
  <c r="I101" i="4"/>
  <c r="V101" i="4" s="1"/>
  <c r="I101" i="5" s="1"/>
  <c r="F101" i="4"/>
  <c r="Q100" i="4"/>
  <c r="Q99" i="4" s="1"/>
  <c r="L100" i="4"/>
  <c r="I100" i="4"/>
  <c r="V100" i="4" s="1"/>
  <c r="F100" i="4"/>
  <c r="U100" i="4" s="1"/>
  <c r="H100" i="5" s="1"/>
  <c r="Q96" i="4"/>
  <c r="X96" i="4" s="1"/>
  <c r="K96" i="5" s="1"/>
  <c r="L96" i="4"/>
  <c r="W96" i="4" s="1"/>
  <c r="J96" i="5" s="1"/>
  <c r="I96" i="4"/>
  <c r="V96" i="4" s="1"/>
  <c r="I96" i="5" s="1"/>
  <c r="F96" i="4"/>
  <c r="Q95" i="4"/>
  <c r="X95" i="4" s="1"/>
  <c r="K95" i="5" s="1"/>
  <c r="L95" i="4"/>
  <c r="W95" i="4" s="1"/>
  <c r="J95" i="5" s="1"/>
  <c r="I95" i="4"/>
  <c r="V95" i="4" s="1"/>
  <c r="F95" i="4"/>
  <c r="U95" i="4" s="1"/>
  <c r="H95" i="5" s="1"/>
  <c r="Q94" i="4"/>
  <c r="X94" i="4" s="1"/>
  <c r="K94" i="5" s="1"/>
  <c r="L94" i="4"/>
  <c r="W94" i="4" s="1"/>
  <c r="J94" i="5" s="1"/>
  <c r="I94" i="4"/>
  <c r="V94" i="4" s="1"/>
  <c r="F94" i="4"/>
  <c r="W93" i="4"/>
  <c r="J93" i="5" s="1"/>
  <c r="Q93" i="4"/>
  <c r="X93" i="4" s="1"/>
  <c r="K93" i="5" s="1"/>
  <c r="L93" i="4"/>
  <c r="I93" i="4"/>
  <c r="V93" i="4" s="1"/>
  <c r="F93" i="4"/>
  <c r="U93" i="4" s="1"/>
  <c r="Q92" i="4"/>
  <c r="X92" i="4" s="1"/>
  <c r="K92" i="5" s="1"/>
  <c r="L92" i="4"/>
  <c r="W92" i="4" s="1"/>
  <c r="J92" i="5" s="1"/>
  <c r="I92" i="4"/>
  <c r="V92" i="4" s="1"/>
  <c r="I92" i="5" s="1"/>
  <c r="F92" i="4"/>
  <c r="Q91" i="4"/>
  <c r="L91" i="4"/>
  <c r="I91" i="4"/>
  <c r="V91" i="4" s="1"/>
  <c r="F91" i="4"/>
  <c r="U91" i="4" s="1"/>
  <c r="H91" i="5" s="1"/>
  <c r="I90" i="4"/>
  <c r="V90" i="4" s="1"/>
  <c r="I90" i="5" s="1"/>
  <c r="Q88" i="4"/>
  <c r="X88" i="4" s="1"/>
  <c r="K88" i="5" s="1"/>
  <c r="L88" i="4"/>
  <c r="W88" i="4" s="1"/>
  <c r="J88" i="5" s="1"/>
  <c r="I88" i="4"/>
  <c r="V88" i="4" s="1"/>
  <c r="I88" i="5" s="1"/>
  <c r="F88" i="4"/>
  <c r="U88" i="4" s="1"/>
  <c r="H88" i="5" s="1"/>
  <c r="Q87" i="4"/>
  <c r="X87" i="4" s="1"/>
  <c r="K87" i="5" s="1"/>
  <c r="L87" i="4"/>
  <c r="W87" i="4" s="1"/>
  <c r="J87" i="5" s="1"/>
  <c r="I87" i="4"/>
  <c r="V87" i="4" s="1"/>
  <c r="F87" i="4"/>
  <c r="Q86" i="4"/>
  <c r="L86" i="4"/>
  <c r="W86" i="4" s="1"/>
  <c r="J86" i="5" s="1"/>
  <c r="I86" i="4"/>
  <c r="V86" i="4" s="1"/>
  <c r="F86" i="4"/>
  <c r="U86" i="4" s="1"/>
  <c r="H86" i="5" s="1"/>
  <c r="Q85" i="4"/>
  <c r="X85" i="4" s="1"/>
  <c r="K85" i="5" s="1"/>
  <c r="L85" i="4"/>
  <c r="W85" i="4" s="1"/>
  <c r="J85" i="5" s="1"/>
  <c r="I85" i="4"/>
  <c r="V85" i="4" s="1"/>
  <c r="F85" i="4"/>
  <c r="Q84" i="4"/>
  <c r="X84" i="4" s="1"/>
  <c r="K84" i="5" s="1"/>
  <c r="L84" i="4"/>
  <c r="W84" i="4" s="1"/>
  <c r="J84" i="5" s="1"/>
  <c r="I84" i="4"/>
  <c r="V84" i="4" s="1"/>
  <c r="I84" i="5" s="1"/>
  <c r="F84" i="4"/>
  <c r="U84" i="4" s="1"/>
  <c r="H84" i="5" s="1"/>
  <c r="Q83" i="4"/>
  <c r="X83" i="4" s="1"/>
  <c r="K83" i="5" s="1"/>
  <c r="L83" i="4"/>
  <c r="W83" i="4" s="1"/>
  <c r="J83" i="5" s="1"/>
  <c r="I83" i="4"/>
  <c r="F83" i="4"/>
  <c r="F82" i="4"/>
  <c r="U82" i="4" s="1"/>
  <c r="H82" i="5" s="1"/>
  <c r="Q78" i="4"/>
  <c r="X78" i="4" s="1"/>
  <c r="K78" i="5" s="1"/>
  <c r="L78" i="4"/>
  <c r="W78" i="4" s="1"/>
  <c r="J78" i="5" s="1"/>
  <c r="I78" i="4"/>
  <c r="V78" i="4" s="1"/>
  <c r="I78" i="5" s="1"/>
  <c r="F78" i="4"/>
  <c r="U78" i="4" s="1"/>
  <c r="H78" i="5" s="1"/>
  <c r="Q77" i="4"/>
  <c r="X77" i="4" s="1"/>
  <c r="K77" i="5" s="1"/>
  <c r="L77" i="4"/>
  <c r="W77" i="4" s="1"/>
  <c r="J77" i="5" s="1"/>
  <c r="I77" i="4"/>
  <c r="V77" i="4" s="1"/>
  <c r="I77" i="5" s="1"/>
  <c r="F77" i="4"/>
  <c r="W76" i="4"/>
  <c r="J76" i="5" s="1"/>
  <c r="Q76" i="4"/>
  <c r="X76" i="4" s="1"/>
  <c r="K76" i="5" s="1"/>
  <c r="L76" i="4"/>
  <c r="I76" i="4"/>
  <c r="V76" i="4" s="1"/>
  <c r="I76" i="5" s="1"/>
  <c r="F76" i="4"/>
  <c r="U76" i="4" s="1"/>
  <c r="H76" i="5" s="1"/>
  <c r="Q75" i="4"/>
  <c r="X75" i="4" s="1"/>
  <c r="K75" i="5" s="1"/>
  <c r="L75" i="4"/>
  <c r="W75" i="4" s="1"/>
  <c r="J75" i="5" s="1"/>
  <c r="I75" i="4"/>
  <c r="V75" i="4" s="1"/>
  <c r="I75" i="5" s="1"/>
  <c r="F75" i="4"/>
  <c r="Q74" i="4"/>
  <c r="L74" i="4"/>
  <c r="W74" i="4" s="1"/>
  <c r="J74" i="5" s="1"/>
  <c r="I74" i="4"/>
  <c r="V74" i="4" s="1"/>
  <c r="I74" i="5" s="1"/>
  <c r="F74" i="4"/>
  <c r="U74" i="4" s="1"/>
  <c r="H74" i="5" s="1"/>
  <c r="Q73" i="4"/>
  <c r="X73" i="4" s="1"/>
  <c r="K73" i="5" s="1"/>
  <c r="L73" i="4"/>
  <c r="I73" i="4"/>
  <c r="F73" i="4"/>
  <c r="U73" i="4" s="1"/>
  <c r="H73" i="5" s="1"/>
  <c r="Q70" i="4"/>
  <c r="X70" i="4" s="1"/>
  <c r="K70" i="5" s="1"/>
  <c r="L70" i="4"/>
  <c r="W70" i="4" s="1"/>
  <c r="J70" i="5" s="1"/>
  <c r="I70" i="4"/>
  <c r="V70" i="4" s="1"/>
  <c r="F70" i="4"/>
  <c r="U70" i="4" s="1"/>
  <c r="H70" i="5" s="1"/>
  <c r="W69" i="4"/>
  <c r="J69" i="5" s="1"/>
  <c r="Q69" i="4"/>
  <c r="X69" i="4" s="1"/>
  <c r="K69" i="5" s="1"/>
  <c r="L69" i="4"/>
  <c r="I69" i="4"/>
  <c r="V69" i="4" s="1"/>
  <c r="I69" i="5" s="1"/>
  <c r="F69" i="4"/>
  <c r="U69" i="4" s="1"/>
  <c r="H69" i="5" s="1"/>
  <c r="Q68" i="4"/>
  <c r="X68" i="4" s="1"/>
  <c r="K68" i="5" s="1"/>
  <c r="L68" i="4"/>
  <c r="W68" i="4" s="1"/>
  <c r="J68" i="5" s="1"/>
  <c r="I68" i="4"/>
  <c r="F68" i="4"/>
  <c r="Q67" i="4"/>
  <c r="X67" i="4" s="1"/>
  <c r="K67" i="5" s="1"/>
  <c r="L67" i="4"/>
  <c r="W67" i="4" s="1"/>
  <c r="J67" i="5" s="1"/>
  <c r="I67" i="4"/>
  <c r="V67" i="4" s="1"/>
  <c r="I67" i="5" s="1"/>
  <c r="F67" i="4"/>
  <c r="U67" i="4" s="1"/>
  <c r="H67" i="5" s="1"/>
  <c r="Q66" i="4"/>
  <c r="X66" i="4" s="1"/>
  <c r="K66" i="5" s="1"/>
  <c r="L66" i="4"/>
  <c r="W66" i="4" s="1"/>
  <c r="J66" i="5" s="1"/>
  <c r="I66" i="4"/>
  <c r="V66" i="4" s="1"/>
  <c r="F66" i="4"/>
  <c r="U66" i="4" s="1"/>
  <c r="H66" i="5" s="1"/>
  <c r="Q65" i="4"/>
  <c r="X65" i="4" s="1"/>
  <c r="K65" i="5" s="1"/>
  <c r="L65" i="4"/>
  <c r="W65" i="4" s="1"/>
  <c r="J65" i="5" s="1"/>
  <c r="I65" i="4"/>
  <c r="V65" i="4" s="1"/>
  <c r="I65" i="5" s="1"/>
  <c r="F65" i="4"/>
  <c r="Q56" i="4"/>
  <c r="L56" i="4"/>
  <c r="W56" i="4" s="1"/>
  <c r="J56" i="5" s="1"/>
  <c r="I56" i="4"/>
  <c r="V56" i="4" s="1"/>
  <c r="I56" i="5" s="1"/>
  <c r="F56" i="4"/>
  <c r="U56" i="4" s="1"/>
  <c r="H56" i="5" s="1"/>
  <c r="Q55" i="4"/>
  <c r="X55" i="4" s="1"/>
  <c r="K55" i="5" s="1"/>
  <c r="L55" i="4"/>
  <c r="I55" i="4"/>
  <c r="F55" i="4"/>
  <c r="U55" i="4" s="1"/>
  <c r="H55" i="5" s="1"/>
  <c r="Q52" i="4"/>
  <c r="X52" i="4" s="1"/>
  <c r="K52" i="5" s="1"/>
  <c r="L52" i="4"/>
  <c r="W52" i="4" s="1"/>
  <c r="J52" i="5" s="1"/>
  <c r="I52" i="4"/>
  <c r="V52" i="4" s="1"/>
  <c r="F52" i="4"/>
  <c r="U52" i="4" s="1"/>
  <c r="H52" i="5" s="1"/>
  <c r="Q51" i="4"/>
  <c r="X51" i="4" s="1"/>
  <c r="K51" i="5" s="1"/>
  <c r="L51" i="4"/>
  <c r="W51" i="4" s="1"/>
  <c r="J51" i="5" s="1"/>
  <c r="I51" i="4"/>
  <c r="F51" i="4"/>
  <c r="Q50" i="4"/>
  <c r="X50" i="4" s="1"/>
  <c r="K50" i="5" s="1"/>
  <c r="L50" i="4"/>
  <c r="W50" i="4" s="1"/>
  <c r="J50" i="5" s="1"/>
  <c r="Q48" i="4"/>
  <c r="X48" i="4" s="1"/>
  <c r="K48" i="5" s="1"/>
  <c r="L48" i="4"/>
  <c r="W48" i="4" s="1"/>
  <c r="J48" i="5" s="1"/>
  <c r="I48" i="4"/>
  <c r="V48" i="4" s="1"/>
  <c r="I48" i="5" s="1"/>
  <c r="F48" i="4"/>
  <c r="Q47" i="4"/>
  <c r="X47" i="4" s="1"/>
  <c r="K47" i="5" s="1"/>
  <c r="L47" i="4"/>
  <c r="W47" i="4" s="1"/>
  <c r="J47" i="5" s="1"/>
  <c r="I47" i="4"/>
  <c r="V47" i="4" s="1"/>
  <c r="I47" i="5" s="1"/>
  <c r="F47" i="4"/>
  <c r="F46" i="4" s="1"/>
  <c r="U46" i="4" s="1"/>
  <c r="H46" i="5" s="1"/>
  <c r="I46" i="4"/>
  <c r="V46" i="4" s="1"/>
  <c r="I46" i="5" s="1"/>
  <c r="Q44" i="4"/>
  <c r="X44" i="4" s="1"/>
  <c r="K44" i="5" s="1"/>
  <c r="L44" i="4"/>
  <c r="W44" i="4" s="1"/>
  <c r="J44" i="5" s="1"/>
  <c r="I44" i="4"/>
  <c r="V44" i="4" s="1"/>
  <c r="I44" i="5" s="1"/>
  <c r="F44" i="4"/>
  <c r="Q43" i="4"/>
  <c r="X43" i="4" s="1"/>
  <c r="K43" i="5" s="1"/>
  <c r="L43" i="4"/>
  <c r="W43" i="4" s="1"/>
  <c r="J43" i="5" s="1"/>
  <c r="I43" i="4"/>
  <c r="V43" i="4" s="1"/>
  <c r="I43" i="5" s="1"/>
  <c r="F43" i="4"/>
  <c r="U43" i="4" s="1"/>
  <c r="I42" i="4"/>
  <c r="V42" i="4" s="1"/>
  <c r="I42" i="5" s="1"/>
  <c r="X41" i="4"/>
  <c r="W41" i="4"/>
  <c r="V41" i="4"/>
  <c r="U41" i="4"/>
  <c r="Q40" i="4"/>
  <c r="X40" i="4" s="1"/>
  <c r="K40" i="5" s="1"/>
  <c r="L40" i="4"/>
  <c r="W40" i="4" s="1"/>
  <c r="J40" i="5" s="1"/>
  <c r="I40" i="4"/>
  <c r="V40" i="4" s="1"/>
  <c r="I40" i="5" s="1"/>
  <c r="F40" i="4"/>
  <c r="U40" i="4" s="1"/>
  <c r="H40" i="5" s="1"/>
  <c r="Q39" i="4"/>
  <c r="X39" i="4" s="1"/>
  <c r="K39" i="5" s="1"/>
  <c r="L39" i="4"/>
  <c r="W39" i="4" s="1"/>
  <c r="J39" i="5" s="1"/>
  <c r="I39" i="4"/>
  <c r="I38" i="4" s="1"/>
  <c r="V38" i="4" s="1"/>
  <c r="I38" i="5" s="1"/>
  <c r="F39" i="4"/>
  <c r="V36" i="4"/>
  <c r="I36" i="5" s="1"/>
  <c r="Q36" i="4"/>
  <c r="X36" i="4" s="1"/>
  <c r="K36" i="5" s="1"/>
  <c r="L36" i="4"/>
  <c r="W36" i="4" s="1"/>
  <c r="J36" i="5" s="1"/>
  <c r="I36" i="4"/>
  <c r="F36" i="4"/>
  <c r="Q35" i="4"/>
  <c r="L35" i="4"/>
  <c r="W35" i="4" s="1"/>
  <c r="J35" i="5" s="1"/>
  <c r="I35" i="4"/>
  <c r="V35" i="4" s="1"/>
  <c r="I35" i="5" s="1"/>
  <c r="F35" i="4"/>
  <c r="U35" i="4" s="1"/>
  <c r="Q32" i="4"/>
  <c r="X32" i="4" s="1"/>
  <c r="K32" i="5" s="1"/>
  <c r="L32" i="4"/>
  <c r="W32" i="4" s="1"/>
  <c r="J32" i="5" s="1"/>
  <c r="I32" i="4"/>
  <c r="V32" i="4" s="1"/>
  <c r="I32" i="5" s="1"/>
  <c r="F32" i="4"/>
  <c r="U32" i="4" s="1"/>
  <c r="H32" i="5" s="1"/>
  <c r="Q31" i="4"/>
  <c r="X31" i="4" s="1"/>
  <c r="K31" i="5" s="1"/>
  <c r="L31" i="4"/>
  <c r="W31" i="4" s="1"/>
  <c r="J31" i="5" s="1"/>
  <c r="I31" i="4"/>
  <c r="I30" i="4" s="1"/>
  <c r="V30" i="4" s="1"/>
  <c r="I30" i="5" s="1"/>
  <c r="F31" i="4"/>
  <c r="Q28" i="4"/>
  <c r="X28" i="4" s="1"/>
  <c r="K28" i="5" s="1"/>
  <c r="L28" i="4"/>
  <c r="W28" i="4" s="1"/>
  <c r="J28" i="5" s="1"/>
  <c r="I28" i="4"/>
  <c r="V28" i="4" s="1"/>
  <c r="F28" i="4"/>
  <c r="W27" i="4"/>
  <c r="J27" i="5" s="1"/>
  <c r="Q27" i="4"/>
  <c r="L27" i="4"/>
  <c r="L26" i="4" s="1"/>
  <c r="W26" i="4" s="1"/>
  <c r="J26" i="5" s="1"/>
  <c r="I27" i="4"/>
  <c r="V27" i="4" s="1"/>
  <c r="I27" i="5" s="1"/>
  <c r="F27" i="4"/>
  <c r="F26" i="4" s="1"/>
  <c r="U26" i="4" s="1"/>
  <c r="H26" i="5" s="1"/>
  <c r="Q24" i="4"/>
  <c r="X24" i="4" s="1"/>
  <c r="K24" i="5" s="1"/>
  <c r="L24" i="4"/>
  <c r="W24" i="4" s="1"/>
  <c r="J24" i="5" s="1"/>
  <c r="I24" i="4"/>
  <c r="V24" i="4" s="1"/>
  <c r="I24" i="5" s="1"/>
  <c r="F24" i="4"/>
  <c r="U24" i="4" s="1"/>
  <c r="H24" i="5" s="1"/>
  <c r="Q23" i="4"/>
  <c r="X23" i="4" s="1"/>
  <c r="K23" i="5" s="1"/>
  <c r="L23" i="4"/>
  <c r="W23" i="4" s="1"/>
  <c r="J23" i="5" s="1"/>
  <c r="I23" i="4"/>
  <c r="V23" i="4" s="1"/>
  <c r="F23" i="4"/>
  <c r="Q22" i="4"/>
  <c r="X22" i="4" s="1"/>
  <c r="K22" i="5" s="1"/>
  <c r="Q20" i="4"/>
  <c r="X20" i="4" s="1"/>
  <c r="K20" i="5" s="1"/>
  <c r="L20" i="4"/>
  <c r="W20" i="4" s="1"/>
  <c r="J20" i="5" s="1"/>
  <c r="I20" i="4"/>
  <c r="V20" i="4" s="1"/>
  <c r="I20" i="5" s="1"/>
  <c r="F20" i="4"/>
  <c r="W19" i="4"/>
  <c r="J19" i="5" s="1"/>
  <c r="Q19" i="4"/>
  <c r="R19" i="4" s="1"/>
  <c r="L19" i="4"/>
  <c r="I19" i="4"/>
  <c r="V19" i="4" s="1"/>
  <c r="I19" i="5" s="1"/>
  <c r="F19" i="4"/>
  <c r="F18" i="4" s="1"/>
  <c r="U18" i="4" s="1"/>
  <c r="H18" i="5" s="1"/>
  <c r="L18" i="4"/>
  <c r="W18" i="4" s="1"/>
  <c r="J18" i="5" s="1"/>
  <c r="Q16" i="4"/>
  <c r="X16" i="4" s="1"/>
  <c r="K16" i="5" s="1"/>
  <c r="L16" i="4"/>
  <c r="W16" i="4" s="1"/>
  <c r="J16" i="5" s="1"/>
  <c r="I16" i="4"/>
  <c r="V16" i="4" s="1"/>
  <c r="I16" i="5" s="1"/>
  <c r="F16" i="4"/>
  <c r="U16" i="4" s="1"/>
  <c r="H16" i="5" s="1"/>
  <c r="Q15" i="4"/>
  <c r="X15" i="4" s="1"/>
  <c r="K15" i="5" s="1"/>
  <c r="L15" i="4"/>
  <c r="W15" i="4" s="1"/>
  <c r="J15" i="5" s="1"/>
  <c r="I15" i="4"/>
  <c r="I14" i="4" s="1"/>
  <c r="V14" i="4" s="1"/>
  <c r="I14" i="5" s="1"/>
  <c r="F15" i="4"/>
  <c r="Q14" i="4"/>
  <c r="X14" i="4" s="1"/>
  <c r="K14" i="5" s="1"/>
  <c r="Q12" i="4"/>
  <c r="X12" i="4" s="1"/>
  <c r="K12" i="5" s="1"/>
  <c r="L12" i="4"/>
  <c r="W12" i="4" s="1"/>
  <c r="J12" i="5" s="1"/>
  <c r="I12" i="4"/>
  <c r="V12" i="4" s="1"/>
  <c r="I12" i="5" s="1"/>
  <c r="F12" i="4"/>
  <c r="Q11" i="4"/>
  <c r="L11" i="4"/>
  <c r="W11" i="4" s="1"/>
  <c r="J11" i="5" s="1"/>
  <c r="I11" i="4"/>
  <c r="V11" i="4" s="1"/>
  <c r="I11" i="5" s="1"/>
  <c r="F11" i="4"/>
  <c r="A4" i="4"/>
  <c r="A4" i="1"/>
  <c r="L104" i="4" l="1"/>
  <c r="W104" i="4" s="1"/>
  <c r="J104" i="5" s="1"/>
  <c r="L10" i="4"/>
  <c r="W10" i="4" s="1"/>
  <c r="J10" i="5" s="1"/>
  <c r="L34" i="4"/>
  <c r="W34" i="4" s="1"/>
  <c r="J34" i="5" s="1"/>
  <c r="L42" i="4"/>
  <c r="W42" i="4" s="1"/>
  <c r="J42" i="5" s="1"/>
  <c r="F10" i="4"/>
  <c r="U10" i="4" s="1"/>
  <c r="H10" i="5" s="1"/>
  <c r="F54" i="4"/>
  <c r="U54" i="4" s="1"/>
  <c r="H54" i="5" s="1"/>
  <c r="F72" i="4"/>
  <c r="U72" i="4" s="1"/>
  <c r="H72" i="5" s="1"/>
  <c r="Q10" i="4"/>
  <c r="X10" i="4" s="1"/>
  <c r="K10" i="5" s="1"/>
  <c r="Q26" i="4"/>
  <c r="X26" i="4" s="1"/>
  <c r="K26" i="5" s="1"/>
  <c r="R68" i="4"/>
  <c r="R85" i="4"/>
  <c r="R106" i="4"/>
  <c r="Q30" i="4"/>
  <c r="X30" i="4" s="1"/>
  <c r="K30" i="5" s="1"/>
  <c r="Z70" i="4"/>
  <c r="I70" i="5"/>
  <c r="Z93" i="4"/>
  <c r="H93" i="5"/>
  <c r="W100" i="4"/>
  <c r="J100" i="5" s="1"/>
  <c r="L99" i="4"/>
  <c r="W99" i="4" s="1"/>
  <c r="J99" i="5" s="1"/>
  <c r="U106" i="4"/>
  <c r="Q34" i="4"/>
  <c r="X34" i="4" s="1"/>
  <c r="K34" i="5" s="1"/>
  <c r="X35" i="4"/>
  <c r="K35" i="5" s="1"/>
  <c r="U68" i="4"/>
  <c r="H68" i="5" s="1"/>
  <c r="I99" i="4"/>
  <c r="I98" i="4" s="1"/>
  <c r="V98" i="4" s="1"/>
  <c r="I98" i="5" s="1"/>
  <c r="V105" i="4"/>
  <c r="I105" i="5" s="1"/>
  <c r="I104" i="4"/>
  <c r="V104" i="4" s="1"/>
  <c r="I104" i="5" s="1"/>
  <c r="R39" i="4"/>
  <c r="F38" i="4"/>
  <c r="U38" i="4" s="1"/>
  <c r="H38" i="5" s="1"/>
  <c r="U39" i="4"/>
  <c r="H39" i="5" s="1"/>
  <c r="V51" i="4"/>
  <c r="I51" i="5" s="1"/>
  <c r="I50" i="4"/>
  <c r="V50" i="4" s="1"/>
  <c r="I50" i="5" s="1"/>
  <c r="U85" i="4"/>
  <c r="H85" i="5" s="1"/>
  <c r="X86" i="4"/>
  <c r="K86" i="5" s="1"/>
  <c r="Q82" i="4"/>
  <c r="W91" i="4"/>
  <c r="J91" i="5" s="1"/>
  <c r="L90" i="4"/>
  <c r="W90" i="4" s="1"/>
  <c r="J90" i="5" s="1"/>
  <c r="Z102" i="4"/>
  <c r="H102" i="5"/>
  <c r="R15" i="4"/>
  <c r="U15" i="4"/>
  <c r="H15" i="5" s="1"/>
  <c r="R23" i="4"/>
  <c r="R31" i="4"/>
  <c r="U31" i="4"/>
  <c r="H31" i="5" s="1"/>
  <c r="H35" i="5"/>
  <c r="V39" i="4"/>
  <c r="I39" i="5" s="1"/>
  <c r="R44" i="4"/>
  <c r="U44" i="4"/>
  <c r="H44" i="5" s="1"/>
  <c r="U47" i="4"/>
  <c r="H47" i="5" s="1"/>
  <c r="Z52" i="4"/>
  <c r="I64" i="4"/>
  <c r="Q72" i="4"/>
  <c r="X72" i="4" s="1"/>
  <c r="K72" i="5" s="1"/>
  <c r="Q90" i="4"/>
  <c r="X90" i="4" s="1"/>
  <c r="K90" i="5" s="1"/>
  <c r="R94" i="4"/>
  <c r="U94" i="4"/>
  <c r="H94" i="5" s="1"/>
  <c r="R20" i="4"/>
  <c r="R18" i="4" s="1"/>
  <c r="U20" i="4"/>
  <c r="H20" i="5" s="1"/>
  <c r="R28" i="4"/>
  <c r="U28" i="4"/>
  <c r="H28" i="5" s="1"/>
  <c r="Q38" i="4"/>
  <c r="X38" i="4" s="1"/>
  <c r="K38" i="5" s="1"/>
  <c r="Q42" i="4"/>
  <c r="X42" i="4" s="1"/>
  <c r="K42" i="5" s="1"/>
  <c r="R48" i="4"/>
  <c r="Q54" i="4"/>
  <c r="X54" i="4" s="1"/>
  <c r="K54" i="5" s="1"/>
  <c r="R77" i="4"/>
  <c r="U77" i="4"/>
  <c r="R83" i="4"/>
  <c r="U83" i="4"/>
  <c r="H83" i="5" s="1"/>
  <c r="R87" i="4"/>
  <c r="U87" i="4"/>
  <c r="H87" i="5" s="1"/>
  <c r="Q104" i="4"/>
  <c r="X104" i="4" s="1"/>
  <c r="K104" i="5" s="1"/>
  <c r="U23" i="4"/>
  <c r="H23" i="5" s="1"/>
  <c r="R12" i="4"/>
  <c r="U12" i="4"/>
  <c r="H12" i="5" s="1"/>
  <c r="I10" i="4"/>
  <c r="V10" i="4" s="1"/>
  <c r="I10" i="5" s="1"/>
  <c r="F14" i="4"/>
  <c r="U14" i="4" s="1"/>
  <c r="H14" i="5" s="1"/>
  <c r="I18" i="4"/>
  <c r="V18" i="4" s="1"/>
  <c r="I18" i="5" s="1"/>
  <c r="F22" i="4"/>
  <c r="U22" i="4" s="1"/>
  <c r="H22" i="5" s="1"/>
  <c r="I26" i="4"/>
  <c r="V26" i="4" s="1"/>
  <c r="I26" i="5" s="1"/>
  <c r="F30" i="4"/>
  <c r="U30" i="4" s="1"/>
  <c r="H30" i="5" s="1"/>
  <c r="I34" i="4"/>
  <c r="V34" i="4" s="1"/>
  <c r="I34" i="5" s="1"/>
  <c r="R36" i="4"/>
  <c r="U36" i="4"/>
  <c r="Z43" i="4"/>
  <c r="H43" i="5"/>
  <c r="F50" i="4"/>
  <c r="U50" i="4" s="1"/>
  <c r="H50" i="5" s="1"/>
  <c r="I54" i="4"/>
  <c r="V54" i="4" s="1"/>
  <c r="I54" i="5" s="1"/>
  <c r="Z66" i="4"/>
  <c r="R75" i="4"/>
  <c r="U75" i="4"/>
  <c r="Z78" i="4"/>
  <c r="I82" i="4"/>
  <c r="Z88" i="4"/>
  <c r="R92" i="4"/>
  <c r="U92" i="4"/>
  <c r="H92" i="5" s="1"/>
  <c r="R96" i="4"/>
  <c r="U96" i="4"/>
  <c r="H96" i="5" s="1"/>
  <c r="R101" i="4"/>
  <c r="U101" i="4"/>
  <c r="H101" i="5" s="1"/>
  <c r="Z39" i="4"/>
  <c r="Z12" i="4"/>
  <c r="Z16" i="4"/>
  <c r="Z20" i="4"/>
  <c r="Z23" i="4"/>
  <c r="Z24" i="4"/>
  <c r="Z28" i="4"/>
  <c r="Z32" i="4"/>
  <c r="Z40" i="4"/>
  <c r="Z47" i="4"/>
  <c r="V64" i="4"/>
  <c r="I64" i="5" s="1"/>
  <c r="R11" i="4"/>
  <c r="X11" i="4"/>
  <c r="K11" i="5" s="1"/>
  <c r="R16" i="4"/>
  <c r="X19" i="4"/>
  <c r="K19" i="5" s="1"/>
  <c r="R27" i="4"/>
  <c r="R26" i="4" s="1"/>
  <c r="V31" i="4"/>
  <c r="I31" i="5" s="1"/>
  <c r="R35" i="4"/>
  <c r="U11" i="4"/>
  <c r="Q18" i="4"/>
  <c r="X18" i="4" s="1"/>
  <c r="K18" i="5" s="1"/>
  <c r="U19" i="4"/>
  <c r="H19" i="5" s="1"/>
  <c r="I22" i="4"/>
  <c r="V22" i="4" s="1"/>
  <c r="I22" i="5" s="1"/>
  <c r="U27" i="4"/>
  <c r="L14" i="4"/>
  <c r="W14" i="4" s="1"/>
  <c r="J14" i="5" s="1"/>
  <c r="L22" i="4"/>
  <c r="W22" i="4" s="1"/>
  <c r="J22" i="5" s="1"/>
  <c r="L30" i="4"/>
  <c r="W30" i="4" s="1"/>
  <c r="J30" i="5" s="1"/>
  <c r="F34" i="4"/>
  <c r="U34" i="4" s="1"/>
  <c r="H34" i="5" s="1"/>
  <c r="L38" i="4"/>
  <c r="W38" i="4" s="1"/>
  <c r="J38" i="5" s="1"/>
  <c r="F42" i="4"/>
  <c r="U42" i="4" s="1"/>
  <c r="H42" i="5" s="1"/>
  <c r="L46" i="4"/>
  <c r="W46" i="4" s="1"/>
  <c r="J46" i="5" s="1"/>
  <c r="U48" i="4"/>
  <c r="U51" i="4"/>
  <c r="V55" i="4"/>
  <c r="I55" i="5" s="1"/>
  <c r="X56" i="4"/>
  <c r="K56" i="5" s="1"/>
  <c r="L64" i="4"/>
  <c r="U65" i="4"/>
  <c r="F64" i="4"/>
  <c r="R65" i="4"/>
  <c r="Z69" i="4"/>
  <c r="R69" i="4"/>
  <c r="I72" i="4"/>
  <c r="V72" i="4" s="1"/>
  <c r="I72" i="5" s="1"/>
  <c r="V73" i="4"/>
  <c r="I73" i="5" s="1"/>
  <c r="X74" i="4"/>
  <c r="Z76" i="4"/>
  <c r="R76" i="4"/>
  <c r="Z87" i="4"/>
  <c r="Z95" i="4"/>
  <c r="Q46" i="4"/>
  <c r="X46" i="4" s="1"/>
  <c r="K46" i="5" s="1"/>
  <c r="W55" i="4"/>
  <c r="J55" i="5" s="1"/>
  <c r="L54" i="4"/>
  <c r="W54" i="4" s="1"/>
  <c r="J54" i="5" s="1"/>
  <c r="W73" i="4"/>
  <c r="J73" i="5" s="1"/>
  <c r="L72" i="4"/>
  <c r="W72" i="4" s="1"/>
  <c r="J72" i="5" s="1"/>
  <c r="I80" i="4"/>
  <c r="V80" i="4" s="1"/>
  <c r="I80" i="5" s="1"/>
  <c r="V82" i="4"/>
  <c r="I82" i="5" s="1"/>
  <c r="Z84" i="4"/>
  <c r="Z92" i="4"/>
  <c r="Z101" i="4"/>
  <c r="V15" i="4"/>
  <c r="R32" i="4"/>
  <c r="R40" i="4"/>
  <c r="R43" i="4"/>
  <c r="Z56" i="4"/>
  <c r="R56" i="4"/>
  <c r="Z67" i="4"/>
  <c r="R67" i="4"/>
  <c r="V68" i="4"/>
  <c r="R74" i="4"/>
  <c r="R24" i="4"/>
  <c r="X27" i="4"/>
  <c r="K27" i="5" s="1"/>
  <c r="R47" i="4"/>
  <c r="R51" i="4"/>
  <c r="R52" i="4"/>
  <c r="R55" i="4"/>
  <c r="Q64" i="4"/>
  <c r="R66" i="4"/>
  <c r="R70" i="4"/>
  <c r="R73" i="4"/>
  <c r="Z94" i="4"/>
  <c r="X99" i="4"/>
  <c r="K99" i="5" s="1"/>
  <c r="Z107" i="4"/>
  <c r="L82" i="4"/>
  <c r="F90" i="4"/>
  <c r="U90" i="4" s="1"/>
  <c r="H90" i="5" s="1"/>
  <c r="L98" i="4"/>
  <c r="W98" i="4" s="1"/>
  <c r="J98" i="5" s="1"/>
  <c r="F99" i="4"/>
  <c r="F104" i="4"/>
  <c r="U104" i="4" s="1"/>
  <c r="H104" i="5" s="1"/>
  <c r="R78" i="4"/>
  <c r="X82" i="4"/>
  <c r="K82" i="5" s="1"/>
  <c r="V83" i="4"/>
  <c r="R84" i="4"/>
  <c r="R86" i="4"/>
  <c r="R88" i="4"/>
  <c r="R91" i="4"/>
  <c r="X91" i="4"/>
  <c r="R93" i="4"/>
  <c r="R95" i="4"/>
  <c r="R100" i="4"/>
  <c r="X100" i="4"/>
  <c r="K100" i="5" s="1"/>
  <c r="R102" i="4"/>
  <c r="R105" i="4"/>
  <c r="X105" i="4"/>
  <c r="R107" i="4"/>
  <c r="A2" i="4"/>
  <c r="R46" i="4" l="1"/>
  <c r="Z35" i="4"/>
  <c r="Q98" i="4"/>
  <c r="X98" i="4" s="1"/>
  <c r="K98" i="5" s="1"/>
  <c r="Z86" i="4"/>
  <c r="R34" i="4"/>
  <c r="R38" i="4"/>
  <c r="R30" i="4"/>
  <c r="Z44" i="4"/>
  <c r="Z42" i="4" s="1"/>
  <c r="R14" i="4"/>
  <c r="R42" i="4"/>
  <c r="Z22" i="4"/>
  <c r="R22" i="4"/>
  <c r="Q80" i="4"/>
  <c r="X80" i="4" s="1"/>
  <c r="K80" i="5" s="1"/>
  <c r="R54" i="4"/>
  <c r="Z68" i="4"/>
  <c r="I68" i="5"/>
  <c r="Z15" i="4"/>
  <c r="Z14" i="4" s="1"/>
  <c r="I15" i="5"/>
  <c r="Z100" i="4"/>
  <c r="Z99" i="4" s="1"/>
  <c r="Z65" i="4"/>
  <c r="H65" i="5"/>
  <c r="Z51" i="4"/>
  <c r="Z50" i="4" s="1"/>
  <c r="H51" i="5"/>
  <c r="R10" i="4"/>
  <c r="Z31" i="4"/>
  <c r="Z30" i="4" s="1"/>
  <c r="Z106" i="4"/>
  <c r="H106" i="5"/>
  <c r="Z105" i="4"/>
  <c r="K105" i="5"/>
  <c r="R82" i="4"/>
  <c r="Z74" i="4"/>
  <c r="K74" i="5"/>
  <c r="Z48" i="4"/>
  <c r="Z46" i="4" s="1"/>
  <c r="H48" i="5"/>
  <c r="Z27" i="4"/>
  <c r="Z26" i="4" s="1"/>
  <c r="H27" i="5"/>
  <c r="Z11" i="4"/>
  <c r="Z10" i="4" s="1"/>
  <c r="H11" i="5"/>
  <c r="Z36" i="4"/>
  <c r="Z34" i="4" s="1"/>
  <c r="H36" i="5"/>
  <c r="R99" i="4"/>
  <c r="Z91" i="4"/>
  <c r="K91" i="5"/>
  <c r="R104" i="4"/>
  <c r="V99" i="4"/>
  <c r="I99" i="5" s="1"/>
  <c r="R90" i="4"/>
  <c r="Z83" i="4"/>
  <c r="I83" i="5"/>
  <c r="F80" i="4"/>
  <c r="U80" i="4" s="1"/>
  <c r="H80" i="5" s="1"/>
  <c r="Z85" i="4"/>
  <c r="Z96" i="4"/>
  <c r="I62" i="4"/>
  <c r="Z75" i="4"/>
  <c r="H75" i="5"/>
  <c r="Z77" i="4"/>
  <c r="H77" i="5"/>
  <c r="R64" i="4"/>
  <c r="R72" i="4"/>
  <c r="F62" i="4"/>
  <c r="U64" i="4"/>
  <c r="H64" i="5" s="1"/>
  <c r="Z55" i="4"/>
  <c r="Z54" i="4" s="1"/>
  <c r="Z19" i="4"/>
  <c r="Z18" i="4" s="1"/>
  <c r="L80" i="4"/>
  <c r="W80" i="4" s="1"/>
  <c r="J80" i="5" s="1"/>
  <c r="W82" i="4"/>
  <c r="J82" i="5" s="1"/>
  <c r="W64" i="4"/>
  <c r="J64" i="5" s="1"/>
  <c r="L62" i="4"/>
  <c r="F98" i="4"/>
  <c r="U98" i="4" s="1"/>
  <c r="H98" i="5" s="1"/>
  <c r="U99" i="4"/>
  <c r="H99" i="5" s="1"/>
  <c r="R50" i="4"/>
  <c r="X64" i="4"/>
  <c r="K64" i="5" s="1"/>
  <c r="Q62" i="4"/>
  <c r="Z73" i="4"/>
  <c r="V62" i="4"/>
  <c r="I62" i="5" s="1"/>
  <c r="I60" i="4"/>
  <c r="V60" i="4" s="1"/>
  <c r="I60" i="5" s="1"/>
  <c r="Z38" i="4"/>
  <c r="AF107" i="1"/>
  <c r="AF106" i="1"/>
  <c r="AF105" i="1"/>
  <c r="AF102" i="1"/>
  <c r="AF101" i="1"/>
  <c r="AF100" i="1"/>
  <c r="AF96" i="1"/>
  <c r="AF95" i="1"/>
  <c r="AF94" i="1"/>
  <c r="AF93" i="1"/>
  <c r="AF92" i="1"/>
  <c r="AF91" i="1"/>
  <c r="AF88" i="1"/>
  <c r="AF87" i="1"/>
  <c r="AF86" i="1"/>
  <c r="AF85" i="1"/>
  <c r="AF84" i="1"/>
  <c r="AF83" i="1"/>
  <c r="AF78" i="1"/>
  <c r="AF77" i="1"/>
  <c r="AF76" i="1"/>
  <c r="AF75" i="1"/>
  <c r="AF74" i="1"/>
  <c r="AF73" i="1"/>
  <c r="AF70" i="1"/>
  <c r="AF69" i="1"/>
  <c r="AF68" i="1"/>
  <c r="AF67" i="1"/>
  <c r="AF66" i="1"/>
  <c r="AF65" i="1"/>
  <c r="AF56" i="1"/>
  <c r="AF55" i="1"/>
  <c r="AF52" i="1"/>
  <c r="AF51" i="1"/>
  <c r="AF48" i="1"/>
  <c r="AF47" i="1"/>
  <c r="AF44" i="1"/>
  <c r="AF43" i="1"/>
  <c r="AF40" i="1"/>
  <c r="AF39" i="1"/>
  <c r="AF36" i="1"/>
  <c r="AF35" i="1"/>
  <c r="AF32" i="1"/>
  <c r="AF31" i="1"/>
  <c r="AF28" i="1"/>
  <c r="AF27" i="1"/>
  <c r="AF24" i="1"/>
  <c r="AF23" i="1"/>
  <c r="AF20" i="1"/>
  <c r="AF19" i="1"/>
  <c r="AF16" i="1"/>
  <c r="AF15" i="1"/>
  <c r="AF12" i="1"/>
  <c r="AF11" i="1"/>
  <c r="R107" i="1"/>
  <c r="R106" i="1"/>
  <c r="R105" i="1"/>
  <c r="R102" i="1"/>
  <c r="R101" i="1"/>
  <c r="R100" i="1"/>
  <c r="R96" i="1"/>
  <c r="R95" i="1"/>
  <c r="R94" i="1"/>
  <c r="R93" i="1"/>
  <c r="R92" i="1"/>
  <c r="R91" i="1"/>
  <c r="R88" i="1"/>
  <c r="R87" i="1"/>
  <c r="R86" i="1"/>
  <c r="R85" i="1"/>
  <c r="R84" i="1"/>
  <c r="R83" i="1"/>
  <c r="R78" i="1"/>
  <c r="R77" i="1"/>
  <c r="R76" i="1"/>
  <c r="R75" i="1"/>
  <c r="R74" i="1"/>
  <c r="R73" i="1"/>
  <c r="R70" i="1"/>
  <c r="R69" i="1"/>
  <c r="R68" i="1"/>
  <c r="R67" i="1"/>
  <c r="R66" i="1"/>
  <c r="R65" i="1"/>
  <c r="R56" i="1"/>
  <c r="R55" i="1"/>
  <c r="R52" i="1"/>
  <c r="R51" i="1"/>
  <c r="R48" i="1"/>
  <c r="R47" i="1"/>
  <c r="R44" i="1"/>
  <c r="R43" i="1"/>
  <c r="R40" i="1"/>
  <c r="R39" i="1"/>
  <c r="R36" i="1"/>
  <c r="R35" i="1"/>
  <c r="R32" i="1"/>
  <c r="R31" i="1"/>
  <c r="R28" i="1"/>
  <c r="R27" i="1"/>
  <c r="R24" i="1"/>
  <c r="R23" i="1"/>
  <c r="R20" i="1"/>
  <c r="R19" i="1"/>
  <c r="R16" i="1"/>
  <c r="R15" i="1"/>
  <c r="R12" i="1"/>
  <c r="R11" i="1"/>
  <c r="K107" i="1"/>
  <c r="K106" i="1"/>
  <c r="K105" i="1"/>
  <c r="K102" i="1"/>
  <c r="K101" i="1"/>
  <c r="K100" i="1"/>
  <c r="K96" i="1"/>
  <c r="K95" i="1"/>
  <c r="K94" i="1"/>
  <c r="K93" i="1"/>
  <c r="K92" i="1"/>
  <c r="K91" i="1"/>
  <c r="K88" i="1"/>
  <c r="K87" i="1"/>
  <c r="K86" i="1"/>
  <c r="K85" i="1"/>
  <c r="K84" i="1"/>
  <c r="K83" i="1"/>
  <c r="K78" i="1"/>
  <c r="K77" i="1"/>
  <c r="K76" i="1"/>
  <c r="K75" i="1"/>
  <c r="K74" i="1"/>
  <c r="K73" i="1"/>
  <c r="K70" i="1"/>
  <c r="K69" i="1"/>
  <c r="K68" i="1"/>
  <c r="K67" i="1"/>
  <c r="K66" i="1"/>
  <c r="K65" i="1"/>
  <c r="K56" i="1"/>
  <c r="K55" i="1"/>
  <c r="K52" i="1"/>
  <c r="K51" i="1"/>
  <c r="K48" i="1"/>
  <c r="K47" i="1"/>
  <c r="K44" i="1"/>
  <c r="K43" i="1"/>
  <c r="K40" i="1"/>
  <c r="K39" i="1"/>
  <c r="K36" i="1"/>
  <c r="K35" i="1"/>
  <c r="K32" i="1"/>
  <c r="K31" i="1"/>
  <c r="K28" i="1"/>
  <c r="K27" i="1"/>
  <c r="K24" i="1"/>
  <c r="K23" i="1"/>
  <c r="K20" i="1"/>
  <c r="K19" i="1"/>
  <c r="K16" i="1"/>
  <c r="K15" i="1"/>
  <c r="K12" i="1"/>
  <c r="K11" i="1"/>
  <c r="F107" i="1"/>
  <c r="F106" i="1"/>
  <c r="F105" i="1"/>
  <c r="F102" i="1"/>
  <c r="F101" i="1"/>
  <c r="F100" i="1"/>
  <c r="F96" i="1"/>
  <c r="F95" i="1"/>
  <c r="F94" i="1"/>
  <c r="F93" i="1"/>
  <c r="F92" i="1"/>
  <c r="F91" i="1"/>
  <c r="F88" i="1"/>
  <c r="F87" i="1"/>
  <c r="F86" i="1"/>
  <c r="F85" i="1"/>
  <c r="F84" i="1"/>
  <c r="F83" i="1"/>
  <c r="F78" i="1"/>
  <c r="F77" i="1"/>
  <c r="F76" i="1"/>
  <c r="F75" i="1"/>
  <c r="F74" i="1"/>
  <c r="F73" i="1"/>
  <c r="F70" i="1"/>
  <c r="F69" i="1"/>
  <c r="F68" i="1"/>
  <c r="F67" i="1"/>
  <c r="F66" i="1"/>
  <c r="F65" i="1"/>
  <c r="F56" i="1"/>
  <c r="F55" i="1"/>
  <c r="F52" i="1"/>
  <c r="F51" i="1"/>
  <c r="F48" i="1"/>
  <c r="F47" i="1"/>
  <c r="F44" i="1"/>
  <c r="F43" i="1"/>
  <c r="F40" i="1"/>
  <c r="F38" i="1" s="1"/>
  <c r="F39" i="1"/>
  <c r="F36" i="1"/>
  <c r="F35" i="1"/>
  <c r="F32" i="1"/>
  <c r="F31" i="1"/>
  <c r="F28" i="1"/>
  <c r="F27" i="1"/>
  <c r="F24" i="1"/>
  <c r="F23" i="1"/>
  <c r="F20" i="1"/>
  <c r="F19" i="1"/>
  <c r="F16" i="1"/>
  <c r="F15" i="1"/>
  <c r="F12" i="1"/>
  <c r="F11" i="1"/>
  <c r="R98" i="4" l="1"/>
  <c r="Z64" i="4"/>
  <c r="Z104" i="4"/>
  <c r="Z98" i="4" s="1"/>
  <c r="Z82" i="4"/>
  <c r="F54" i="1"/>
  <c r="K10" i="1"/>
  <c r="K34" i="1"/>
  <c r="K42" i="1"/>
  <c r="K50" i="1"/>
  <c r="Z72" i="4"/>
  <c r="Z62" i="4" s="1"/>
  <c r="Z90" i="4"/>
  <c r="R80" i="4"/>
  <c r="L60" i="4"/>
  <c r="W60" i="4" s="1"/>
  <c r="J60" i="5" s="1"/>
  <c r="W62" i="4"/>
  <c r="J62" i="5" s="1"/>
  <c r="U62" i="4"/>
  <c r="H62" i="5" s="1"/>
  <c r="F60" i="4"/>
  <c r="U60" i="4" s="1"/>
  <c r="H60" i="5" s="1"/>
  <c r="Q60" i="4"/>
  <c r="X60" i="4" s="1"/>
  <c r="K60" i="5" s="1"/>
  <c r="X62" i="4"/>
  <c r="K62" i="5" s="1"/>
  <c r="R62" i="4"/>
  <c r="R104" i="1"/>
  <c r="R10" i="1"/>
  <c r="R18" i="1"/>
  <c r="R26" i="1"/>
  <c r="R34" i="1"/>
  <c r="R42" i="1"/>
  <c r="R50" i="1"/>
  <c r="R99" i="1"/>
  <c r="AF30" i="1"/>
  <c r="K82" i="1"/>
  <c r="K22" i="1"/>
  <c r="K104" i="1"/>
  <c r="F10" i="1"/>
  <c r="F18" i="1"/>
  <c r="F26" i="1"/>
  <c r="F34" i="1"/>
  <c r="K99" i="1"/>
  <c r="R14" i="1"/>
  <c r="R22" i="1"/>
  <c r="R30" i="1"/>
  <c r="R38" i="1"/>
  <c r="AF18" i="1"/>
  <c r="AF26" i="1"/>
  <c r="AF34" i="1"/>
  <c r="K54" i="1"/>
  <c r="K72" i="1"/>
  <c r="F82" i="1"/>
  <c r="R64" i="1"/>
  <c r="AF72" i="1"/>
  <c r="F30" i="1"/>
  <c r="K38" i="1"/>
  <c r="K46" i="1"/>
  <c r="AF42" i="1"/>
  <c r="AF14" i="1"/>
  <c r="AF90" i="1"/>
  <c r="AF46" i="1"/>
  <c r="AF54" i="1"/>
  <c r="R90" i="1"/>
  <c r="R82" i="1"/>
  <c r="R46" i="1"/>
  <c r="R54" i="1"/>
  <c r="R72" i="1"/>
  <c r="K64" i="1"/>
  <c r="K14" i="1"/>
  <c r="K18" i="1"/>
  <c r="K90" i="1"/>
  <c r="K80" i="1" s="1"/>
  <c r="K26" i="1"/>
  <c r="K30" i="1"/>
  <c r="F50" i="1"/>
  <c r="F46" i="1"/>
  <c r="F22" i="1"/>
  <c r="F99" i="1"/>
  <c r="F104" i="1"/>
  <c r="F90" i="1"/>
  <c r="F72" i="1"/>
  <c r="F64" i="1"/>
  <c r="F42" i="1"/>
  <c r="F14" i="1"/>
  <c r="AF22" i="1"/>
  <c r="AF50" i="1"/>
  <c r="AF64" i="1"/>
  <c r="AF62" i="1" s="1"/>
  <c r="AF82" i="1"/>
  <c r="AF99" i="1"/>
  <c r="AF10" i="1"/>
  <c r="AF38" i="1"/>
  <c r="AF104" i="1"/>
  <c r="F80" i="1"/>
  <c r="R60" i="4" l="1"/>
  <c r="K62" i="1"/>
  <c r="Z80" i="4"/>
  <c r="Z60" i="4" s="1"/>
  <c r="R80" i="1"/>
  <c r="R98" i="1"/>
  <c r="F62" i="1"/>
  <c r="F60" i="1" s="1"/>
  <c r="AF98" i="1"/>
  <c r="AM99" i="1"/>
  <c r="G99" i="5" s="1"/>
  <c r="AF80" i="1"/>
  <c r="AF60" i="1" s="1"/>
  <c r="K60" i="1"/>
  <c r="R62" i="1"/>
  <c r="K98" i="1"/>
  <c r="F98" i="1"/>
  <c r="AJ99" i="1"/>
  <c r="D99" i="5" s="1"/>
  <c r="AG66" i="1"/>
  <c r="R60" i="1" l="1"/>
  <c r="A2" i="1"/>
  <c r="AM107" i="1" l="1"/>
  <c r="G107" i="5" s="1"/>
  <c r="AL107" i="1"/>
  <c r="F107" i="5" s="1"/>
  <c r="AK107" i="1"/>
  <c r="E107" i="5" s="1"/>
  <c r="AJ107" i="1"/>
  <c r="D107" i="5" s="1"/>
  <c r="AM106" i="1"/>
  <c r="G106" i="5" s="1"/>
  <c r="AL106" i="1"/>
  <c r="F106" i="5" s="1"/>
  <c r="AK106" i="1"/>
  <c r="E106" i="5" s="1"/>
  <c r="AJ106" i="1"/>
  <c r="D106" i="5" s="1"/>
  <c r="AM105" i="1"/>
  <c r="G105" i="5" s="1"/>
  <c r="AL105" i="1"/>
  <c r="F105" i="5" s="1"/>
  <c r="AK105" i="1"/>
  <c r="E105" i="5" s="1"/>
  <c r="AJ105" i="1"/>
  <c r="D105" i="5" s="1"/>
  <c r="AM104" i="1"/>
  <c r="G104" i="5" s="1"/>
  <c r="AL104" i="1"/>
  <c r="F104" i="5" s="1"/>
  <c r="AK104" i="1"/>
  <c r="E104" i="5" s="1"/>
  <c r="AJ104" i="1"/>
  <c r="D104" i="5" s="1"/>
  <c r="AM102" i="1"/>
  <c r="G102" i="5" s="1"/>
  <c r="AL102" i="1"/>
  <c r="F102" i="5" s="1"/>
  <c r="AK102" i="1"/>
  <c r="E102" i="5" s="1"/>
  <c r="AJ102" i="1"/>
  <c r="D102" i="5" s="1"/>
  <c r="AM101" i="1"/>
  <c r="G101" i="5" s="1"/>
  <c r="AL101" i="1"/>
  <c r="F101" i="5" s="1"/>
  <c r="AK101" i="1"/>
  <c r="E101" i="5" s="1"/>
  <c r="AJ101" i="1"/>
  <c r="D101" i="5" s="1"/>
  <c r="AM100" i="1"/>
  <c r="G100" i="5" s="1"/>
  <c r="AL100" i="1"/>
  <c r="F100" i="5" s="1"/>
  <c r="AK100" i="1"/>
  <c r="E100" i="5" s="1"/>
  <c r="AJ100" i="1"/>
  <c r="D100" i="5" s="1"/>
  <c r="AL99" i="1"/>
  <c r="F99" i="5" s="1"/>
  <c r="AK99" i="1"/>
  <c r="E99" i="5" s="1"/>
  <c r="AM98" i="1"/>
  <c r="G98" i="5" s="1"/>
  <c r="AL98" i="1"/>
  <c r="F98" i="5" s="1"/>
  <c r="AK98" i="1"/>
  <c r="E98" i="5" s="1"/>
  <c r="AJ98" i="1"/>
  <c r="D98" i="5" s="1"/>
  <c r="AM96" i="1"/>
  <c r="G96" i="5" s="1"/>
  <c r="AL96" i="1"/>
  <c r="F96" i="5" s="1"/>
  <c r="AK96" i="1"/>
  <c r="E96" i="5" s="1"/>
  <c r="AJ96" i="1"/>
  <c r="D96" i="5" s="1"/>
  <c r="AM95" i="1"/>
  <c r="G95" i="5" s="1"/>
  <c r="AL95" i="1"/>
  <c r="F95" i="5" s="1"/>
  <c r="AK95" i="1"/>
  <c r="E95" i="5" s="1"/>
  <c r="AJ95" i="1"/>
  <c r="D95" i="5" s="1"/>
  <c r="AM94" i="1"/>
  <c r="G94" i="5" s="1"/>
  <c r="AL94" i="1"/>
  <c r="F94" i="5" s="1"/>
  <c r="AK94" i="1"/>
  <c r="E94" i="5" s="1"/>
  <c r="AJ94" i="1"/>
  <c r="D94" i="5" s="1"/>
  <c r="AM93" i="1"/>
  <c r="G93" i="5" s="1"/>
  <c r="AL93" i="1"/>
  <c r="F93" i="5" s="1"/>
  <c r="AK93" i="1"/>
  <c r="E93" i="5" s="1"/>
  <c r="AJ93" i="1"/>
  <c r="D93" i="5" s="1"/>
  <c r="AM92" i="1"/>
  <c r="G92" i="5" s="1"/>
  <c r="AL92" i="1"/>
  <c r="F92" i="5" s="1"/>
  <c r="AK92" i="1"/>
  <c r="E92" i="5" s="1"/>
  <c r="AJ92" i="1"/>
  <c r="D92" i="5" s="1"/>
  <c r="AM91" i="1"/>
  <c r="G91" i="5" s="1"/>
  <c r="AL91" i="1"/>
  <c r="F91" i="5" s="1"/>
  <c r="AK91" i="1"/>
  <c r="E91" i="5" s="1"/>
  <c r="AJ91" i="1"/>
  <c r="D91" i="5" s="1"/>
  <c r="AM90" i="1"/>
  <c r="G90" i="5" s="1"/>
  <c r="AL90" i="1"/>
  <c r="F90" i="5" s="1"/>
  <c r="AK90" i="1"/>
  <c r="E90" i="5" s="1"/>
  <c r="AJ90" i="1"/>
  <c r="D90" i="5" s="1"/>
  <c r="AM88" i="1"/>
  <c r="G88" i="5" s="1"/>
  <c r="AL88" i="1"/>
  <c r="F88" i="5" s="1"/>
  <c r="AK88" i="1"/>
  <c r="E88" i="5" s="1"/>
  <c r="AJ88" i="1"/>
  <c r="D88" i="5" s="1"/>
  <c r="AM87" i="1"/>
  <c r="G87" i="5" s="1"/>
  <c r="AL87" i="1"/>
  <c r="F87" i="5" s="1"/>
  <c r="AK87" i="1"/>
  <c r="E87" i="5" s="1"/>
  <c r="AJ87" i="1"/>
  <c r="D87" i="5" s="1"/>
  <c r="AM86" i="1"/>
  <c r="G86" i="5" s="1"/>
  <c r="AL86" i="1"/>
  <c r="F86" i="5" s="1"/>
  <c r="AK86" i="1"/>
  <c r="E86" i="5" s="1"/>
  <c r="AJ86" i="1"/>
  <c r="D86" i="5" s="1"/>
  <c r="AM85" i="1"/>
  <c r="G85" i="5" s="1"/>
  <c r="AL85" i="1"/>
  <c r="F85" i="5" s="1"/>
  <c r="AK85" i="1"/>
  <c r="E85" i="5" s="1"/>
  <c r="AJ85" i="1"/>
  <c r="D85" i="5" s="1"/>
  <c r="AM84" i="1"/>
  <c r="G84" i="5" s="1"/>
  <c r="AL84" i="1"/>
  <c r="F84" i="5" s="1"/>
  <c r="AK84" i="1"/>
  <c r="E84" i="5" s="1"/>
  <c r="AJ84" i="1"/>
  <c r="D84" i="5" s="1"/>
  <c r="AM83" i="1"/>
  <c r="G83" i="5" s="1"/>
  <c r="AL83" i="1"/>
  <c r="F83" i="5" s="1"/>
  <c r="AK83" i="1"/>
  <c r="E83" i="5" s="1"/>
  <c r="AJ83" i="1"/>
  <c r="D83" i="5" s="1"/>
  <c r="AM82" i="1"/>
  <c r="G82" i="5" s="1"/>
  <c r="AL82" i="1"/>
  <c r="F82" i="5" s="1"/>
  <c r="AK82" i="1"/>
  <c r="E82" i="5" s="1"/>
  <c r="AJ82" i="1"/>
  <c r="D82" i="5" s="1"/>
  <c r="AM80" i="1"/>
  <c r="G80" i="5" s="1"/>
  <c r="AL80" i="1"/>
  <c r="F80" i="5" s="1"/>
  <c r="AK80" i="1"/>
  <c r="E80" i="5" s="1"/>
  <c r="AJ80" i="1"/>
  <c r="D80" i="5" s="1"/>
  <c r="AM78" i="1"/>
  <c r="G78" i="5" s="1"/>
  <c r="AL78" i="1"/>
  <c r="F78" i="5" s="1"/>
  <c r="AK78" i="1"/>
  <c r="E78" i="5" s="1"/>
  <c r="AJ78" i="1"/>
  <c r="D78" i="5" s="1"/>
  <c r="AM77" i="1"/>
  <c r="G77" i="5" s="1"/>
  <c r="AL77" i="1"/>
  <c r="F77" i="5" s="1"/>
  <c r="AK77" i="1"/>
  <c r="E77" i="5" s="1"/>
  <c r="AJ77" i="1"/>
  <c r="D77" i="5" s="1"/>
  <c r="AM76" i="1"/>
  <c r="G76" i="5" s="1"/>
  <c r="AL76" i="1"/>
  <c r="F76" i="5" s="1"/>
  <c r="AK76" i="1"/>
  <c r="E76" i="5" s="1"/>
  <c r="AJ76" i="1"/>
  <c r="D76" i="5" s="1"/>
  <c r="AM75" i="1"/>
  <c r="G75" i="5" s="1"/>
  <c r="AL75" i="1"/>
  <c r="F75" i="5" s="1"/>
  <c r="AK75" i="1"/>
  <c r="E75" i="5" s="1"/>
  <c r="AJ75" i="1"/>
  <c r="D75" i="5" s="1"/>
  <c r="AM74" i="1"/>
  <c r="G74" i="5" s="1"/>
  <c r="AL74" i="1"/>
  <c r="F74" i="5" s="1"/>
  <c r="AK74" i="1"/>
  <c r="E74" i="5" s="1"/>
  <c r="AJ74" i="1"/>
  <c r="D74" i="5" s="1"/>
  <c r="AM73" i="1"/>
  <c r="G73" i="5" s="1"/>
  <c r="AL73" i="1"/>
  <c r="F73" i="5" s="1"/>
  <c r="AK73" i="1"/>
  <c r="E73" i="5" s="1"/>
  <c r="AJ73" i="1"/>
  <c r="D73" i="5" s="1"/>
  <c r="AM72" i="1"/>
  <c r="G72" i="5" s="1"/>
  <c r="AL72" i="1"/>
  <c r="F72" i="5" s="1"/>
  <c r="AK72" i="1"/>
  <c r="E72" i="5" s="1"/>
  <c r="AJ72" i="1"/>
  <c r="D72" i="5" s="1"/>
  <c r="AM70" i="1"/>
  <c r="G70" i="5" s="1"/>
  <c r="AL70" i="1"/>
  <c r="F70" i="5" s="1"/>
  <c r="AK70" i="1"/>
  <c r="E70" i="5" s="1"/>
  <c r="AJ70" i="1"/>
  <c r="D70" i="5" s="1"/>
  <c r="AM69" i="1"/>
  <c r="G69" i="5" s="1"/>
  <c r="AL69" i="1"/>
  <c r="F69" i="5" s="1"/>
  <c r="AK69" i="1"/>
  <c r="E69" i="5" s="1"/>
  <c r="AJ69" i="1"/>
  <c r="D69" i="5" s="1"/>
  <c r="AM68" i="1"/>
  <c r="G68" i="5" s="1"/>
  <c r="AL68" i="1"/>
  <c r="F68" i="5" s="1"/>
  <c r="AK68" i="1"/>
  <c r="E68" i="5" s="1"/>
  <c r="AJ68" i="1"/>
  <c r="D68" i="5" s="1"/>
  <c r="AM67" i="1"/>
  <c r="G67" i="5" s="1"/>
  <c r="AL67" i="1"/>
  <c r="F67" i="5" s="1"/>
  <c r="AK67" i="1"/>
  <c r="E67" i="5" s="1"/>
  <c r="AJ67" i="1"/>
  <c r="D67" i="5" s="1"/>
  <c r="AM66" i="1"/>
  <c r="G66" i="5" s="1"/>
  <c r="AL66" i="1"/>
  <c r="F66" i="5" s="1"/>
  <c r="AK66" i="1"/>
  <c r="E66" i="5" s="1"/>
  <c r="AJ66" i="1"/>
  <c r="D66" i="5" s="1"/>
  <c r="AM65" i="1"/>
  <c r="G65" i="5" s="1"/>
  <c r="AL65" i="1"/>
  <c r="F65" i="5" s="1"/>
  <c r="AK65" i="1"/>
  <c r="E65" i="5" s="1"/>
  <c r="AJ65" i="1"/>
  <c r="D65" i="5" s="1"/>
  <c r="AM64" i="1"/>
  <c r="G64" i="5" s="1"/>
  <c r="AL64" i="1"/>
  <c r="F64" i="5" s="1"/>
  <c r="AK64" i="1"/>
  <c r="E64" i="5" s="1"/>
  <c r="AJ64" i="1"/>
  <c r="D64" i="5" s="1"/>
  <c r="AM62" i="1"/>
  <c r="G62" i="5" s="1"/>
  <c r="AL62" i="1"/>
  <c r="F62" i="5" s="1"/>
  <c r="AK62" i="1"/>
  <c r="E62" i="5" s="1"/>
  <c r="AJ62" i="1"/>
  <c r="D62" i="5" s="1"/>
  <c r="AM60" i="1"/>
  <c r="G60" i="5" s="1"/>
  <c r="AL60" i="1"/>
  <c r="F60" i="5" s="1"/>
  <c r="AK60" i="1"/>
  <c r="E60" i="5" s="1"/>
  <c r="AJ60" i="1"/>
  <c r="D60" i="5" s="1"/>
  <c r="AM56" i="1"/>
  <c r="G56" i="5" s="1"/>
  <c r="AL56" i="1"/>
  <c r="F56" i="5" s="1"/>
  <c r="AK56" i="1"/>
  <c r="E56" i="5" s="1"/>
  <c r="AJ56" i="1"/>
  <c r="D56" i="5" s="1"/>
  <c r="AM55" i="1"/>
  <c r="G55" i="5" s="1"/>
  <c r="AL55" i="1"/>
  <c r="F55" i="5" s="1"/>
  <c r="AK55" i="1"/>
  <c r="E55" i="5" s="1"/>
  <c r="AJ55" i="1"/>
  <c r="D55" i="5" s="1"/>
  <c r="AM54" i="1"/>
  <c r="G54" i="5" s="1"/>
  <c r="AL54" i="1"/>
  <c r="F54" i="5" s="1"/>
  <c r="AK54" i="1"/>
  <c r="E54" i="5" s="1"/>
  <c r="AJ54" i="1"/>
  <c r="D54" i="5" s="1"/>
  <c r="AM52" i="1"/>
  <c r="G52" i="5" s="1"/>
  <c r="AL52" i="1"/>
  <c r="F52" i="5" s="1"/>
  <c r="AK52" i="1"/>
  <c r="E52" i="5" s="1"/>
  <c r="AJ52" i="1"/>
  <c r="D52" i="5" s="1"/>
  <c r="AM51" i="1"/>
  <c r="G51" i="5" s="1"/>
  <c r="AL51" i="1"/>
  <c r="F51" i="5" s="1"/>
  <c r="AK51" i="1"/>
  <c r="E51" i="5" s="1"/>
  <c r="AJ51" i="1"/>
  <c r="D51" i="5" s="1"/>
  <c r="AM50" i="1"/>
  <c r="G50" i="5" s="1"/>
  <c r="AL50" i="1"/>
  <c r="F50" i="5" s="1"/>
  <c r="AK50" i="1"/>
  <c r="E50" i="5" s="1"/>
  <c r="AJ50" i="1"/>
  <c r="D50" i="5" s="1"/>
  <c r="AM48" i="1"/>
  <c r="G48" i="5" s="1"/>
  <c r="AL48" i="1"/>
  <c r="F48" i="5" s="1"/>
  <c r="AK48" i="1"/>
  <c r="E48" i="5" s="1"/>
  <c r="AJ48" i="1"/>
  <c r="D48" i="5" s="1"/>
  <c r="AM47" i="1"/>
  <c r="G47" i="5" s="1"/>
  <c r="AL47" i="1"/>
  <c r="F47" i="5" s="1"/>
  <c r="AK47" i="1"/>
  <c r="E47" i="5" s="1"/>
  <c r="AJ47" i="1"/>
  <c r="D47" i="5" s="1"/>
  <c r="AM46" i="1"/>
  <c r="G46" i="5" s="1"/>
  <c r="AL46" i="1"/>
  <c r="F46" i="5" s="1"/>
  <c r="AK46" i="1"/>
  <c r="E46" i="5" s="1"/>
  <c r="AJ46" i="1"/>
  <c r="D46" i="5" s="1"/>
  <c r="AM44" i="1"/>
  <c r="G44" i="5" s="1"/>
  <c r="AL44" i="1"/>
  <c r="F44" i="5" s="1"/>
  <c r="AK44" i="1"/>
  <c r="E44" i="5" s="1"/>
  <c r="AJ44" i="1"/>
  <c r="D44" i="5" s="1"/>
  <c r="AM43" i="1"/>
  <c r="G43" i="5" s="1"/>
  <c r="AL43" i="1"/>
  <c r="F43" i="5" s="1"/>
  <c r="AK43" i="1"/>
  <c r="E43" i="5" s="1"/>
  <c r="AJ43" i="1"/>
  <c r="D43" i="5" s="1"/>
  <c r="AM42" i="1"/>
  <c r="G42" i="5" s="1"/>
  <c r="AL42" i="1"/>
  <c r="F42" i="5" s="1"/>
  <c r="AK42" i="1"/>
  <c r="E42" i="5" s="1"/>
  <c r="AJ42" i="1"/>
  <c r="D42" i="5" s="1"/>
  <c r="AM41" i="1"/>
  <c r="AL41" i="1"/>
  <c r="AK41" i="1"/>
  <c r="AJ41" i="1"/>
  <c r="AM40" i="1"/>
  <c r="G40" i="5" s="1"/>
  <c r="AL40" i="1"/>
  <c r="F40" i="5" s="1"/>
  <c r="AK40" i="1"/>
  <c r="E40" i="5" s="1"/>
  <c r="AJ40" i="1"/>
  <c r="D40" i="5" s="1"/>
  <c r="AM39" i="1"/>
  <c r="G39" i="5" s="1"/>
  <c r="AL39" i="1"/>
  <c r="F39" i="5" s="1"/>
  <c r="AK39" i="1"/>
  <c r="E39" i="5" s="1"/>
  <c r="AJ39" i="1"/>
  <c r="D39" i="5" s="1"/>
  <c r="AM38" i="1"/>
  <c r="G38" i="5" s="1"/>
  <c r="AL38" i="1"/>
  <c r="F38" i="5" s="1"/>
  <c r="AK38" i="1"/>
  <c r="E38" i="5" s="1"/>
  <c r="AJ38" i="1"/>
  <c r="D38" i="5" s="1"/>
  <c r="AM36" i="1"/>
  <c r="G36" i="5" s="1"/>
  <c r="AL36" i="1"/>
  <c r="F36" i="5" s="1"/>
  <c r="AK36" i="1"/>
  <c r="E36" i="5" s="1"/>
  <c r="AJ36" i="1"/>
  <c r="D36" i="5" s="1"/>
  <c r="AM35" i="1"/>
  <c r="G35" i="5" s="1"/>
  <c r="AL35" i="1"/>
  <c r="F35" i="5" s="1"/>
  <c r="AK35" i="1"/>
  <c r="E35" i="5" s="1"/>
  <c r="AJ35" i="1"/>
  <c r="D35" i="5" s="1"/>
  <c r="AM34" i="1"/>
  <c r="G34" i="5" s="1"/>
  <c r="AL34" i="1"/>
  <c r="F34" i="5" s="1"/>
  <c r="AK34" i="1"/>
  <c r="E34" i="5" s="1"/>
  <c r="AJ34" i="1"/>
  <c r="D34" i="5" s="1"/>
  <c r="AM32" i="1"/>
  <c r="G32" i="5" s="1"/>
  <c r="AL32" i="1"/>
  <c r="F32" i="5" s="1"/>
  <c r="AK32" i="1"/>
  <c r="E32" i="5" s="1"/>
  <c r="AJ32" i="1"/>
  <c r="D32" i="5" s="1"/>
  <c r="AM31" i="1"/>
  <c r="G31" i="5" s="1"/>
  <c r="AL31" i="1"/>
  <c r="F31" i="5" s="1"/>
  <c r="AK31" i="1"/>
  <c r="E31" i="5" s="1"/>
  <c r="AJ31" i="1"/>
  <c r="D31" i="5" s="1"/>
  <c r="AM30" i="1"/>
  <c r="G30" i="5" s="1"/>
  <c r="AL30" i="1"/>
  <c r="F30" i="5" s="1"/>
  <c r="AK30" i="1"/>
  <c r="E30" i="5" s="1"/>
  <c r="AJ30" i="1"/>
  <c r="D30" i="5" s="1"/>
  <c r="AM28" i="1"/>
  <c r="G28" i="5" s="1"/>
  <c r="AL28" i="1"/>
  <c r="F28" i="5" s="1"/>
  <c r="AK28" i="1"/>
  <c r="E28" i="5" s="1"/>
  <c r="AJ28" i="1"/>
  <c r="D28" i="5" s="1"/>
  <c r="AM27" i="1"/>
  <c r="G27" i="5" s="1"/>
  <c r="AL27" i="1"/>
  <c r="F27" i="5" s="1"/>
  <c r="AK27" i="1"/>
  <c r="E27" i="5" s="1"/>
  <c r="AJ27" i="1"/>
  <c r="D27" i="5" s="1"/>
  <c r="AM26" i="1"/>
  <c r="G26" i="5" s="1"/>
  <c r="AL26" i="1"/>
  <c r="F26" i="5" s="1"/>
  <c r="AK26" i="1"/>
  <c r="E26" i="5" s="1"/>
  <c r="AJ26" i="1"/>
  <c r="D26" i="5" s="1"/>
  <c r="AM24" i="1"/>
  <c r="G24" i="5" s="1"/>
  <c r="AL24" i="1"/>
  <c r="F24" i="5" s="1"/>
  <c r="AK24" i="1"/>
  <c r="E24" i="5" s="1"/>
  <c r="AJ24" i="1"/>
  <c r="D24" i="5" s="1"/>
  <c r="AM23" i="1"/>
  <c r="G23" i="5" s="1"/>
  <c r="AL23" i="1"/>
  <c r="F23" i="5" s="1"/>
  <c r="AK23" i="1"/>
  <c r="E23" i="5" s="1"/>
  <c r="AJ23" i="1"/>
  <c r="D23" i="5" s="1"/>
  <c r="AM22" i="1"/>
  <c r="G22" i="5" s="1"/>
  <c r="AL22" i="1"/>
  <c r="F22" i="5" s="1"/>
  <c r="AK22" i="1"/>
  <c r="E22" i="5" s="1"/>
  <c r="AJ22" i="1"/>
  <c r="D22" i="5" s="1"/>
  <c r="AM20" i="1"/>
  <c r="G20" i="5" s="1"/>
  <c r="AL20" i="1"/>
  <c r="F20" i="5" s="1"/>
  <c r="AK20" i="1"/>
  <c r="E20" i="5" s="1"/>
  <c r="AJ20" i="1"/>
  <c r="D20" i="5" s="1"/>
  <c r="AM19" i="1"/>
  <c r="G19" i="5" s="1"/>
  <c r="AL19" i="1"/>
  <c r="F19" i="5" s="1"/>
  <c r="AK19" i="1"/>
  <c r="E19" i="5" s="1"/>
  <c r="AJ19" i="1"/>
  <c r="D19" i="5" s="1"/>
  <c r="AM18" i="1"/>
  <c r="G18" i="5" s="1"/>
  <c r="AL18" i="1"/>
  <c r="F18" i="5" s="1"/>
  <c r="AK18" i="1"/>
  <c r="E18" i="5" s="1"/>
  <c r="AJ18" i="1"/>
  <c r="D18" i="5" s="1"/>
  <c r="AM16" i="1"/>
  <c r="G16" i="5" s="1"/>
  <c r="AL16" i="1"/>
  <c r="F16" i="5" s="1"/>
  <c r="AK16" i="1"/>
  <c r="E16" i="5" s="1"/>
  <c r="AJ16" i="1"/>
  <c r="D16" i="5" s="1"/>
  <c r="AM15" i="1"/>
  <c r="G15" i="5" s="1"/>
  <c r="AL15" i="1"/>
  <c r="F15" i="5" s="1"/>
  <c r="AK15" i="1"/>
  <c r="E15" i="5" s="1"/>
  <c r="AJ15" i="1"/>
  <c r="D15" i="5" s="1"/>
  <c r="AM14" i="1"/>
  <c r="G14" i="5" s="1"/>
  <c r="AL14" i="1"/>
  <c r="F14" i="5" s="1"/>
  <c r="AK14" i="1"/>
  <c r="E14" i="5" s="1"/>
  <c r="AJ14" i="1"/>
  <c r="D14" i="5" s="1"/>
  <c r="AM12" i="1"/>
  <c r="G12" i="5" s="1"/>
  <c r="AL12" i="1"/>
  <c r="F12" i="5" s="1"/>
  <c r="AK12" i="1"/>
  <c r="E12" i="5" s="1"/>
  <c r="AJ12" i="1"/>
  <c r="D12" i="5" s="1"/>
  <c r="AM11" i="1"/>
  <c r="G11" i="5" s="1"/>
  <c r="AL11" i="1"/>
  <c r="F11" i="5" s="1"/>
  <c r="AK11" i="1"/>
  <c r="E11" i="5" s="1"/>
  <c r="AJ11" i="1"/>
  <c r="D11" i="5" s="1"/>
  <c r="AM10" i="1"/>
  <c r="G10" i="5" s="1"/>
  <c r="AL10" i="1"/>
  <c r="F10" i="5" s="1"/>
  <c r="AK10" i="1"/>
  <c r="E10" i="5" s="1"/>
  <c r="AJ10" i="1"/>
  <c r="D10" i="5" s="1"/>
  <c r="AO11" i="1" l="1"/>
  <c r="AO12" i="1"/>
  <c r="AO15" i="1"/>
  <c r="AO16" i="1"/>
  <c r="AO19" i="1"/>
  <c r="AO20" i="1"/>
  <c r="AO23" i="1"/>
  <c r="AO24" i="1"/>
  <c r="AO27" i="1"/>
  <c r="AO31" i="1"/>
  <c r="AO32" i="1"/>
  <c r="AO36" i="1"/>
  <c r="AO39" i="1"/>
  <c r="AO43" i="1"/>
  <c r="AO47" i="1"/>
  <c r="AO48" i="1"/>
  <c r="AO52" i="1"/>
  <c r="AO55" i="1"/>
  <c r="AO56" i="1"/>
  <c r="AO65" i="1"/>
  <c r="AO66" i="1"/>
  <c r="AO67" i="1"/>
  <c r="AO68" i="1"/>
  <c r="AO70" i="1"/>
  <c r="AO73" i="1"/>
  <c r="AO74" i="1"/>
  <c r="AO75" i="1"/>
  <c r="AO76" i="1"/>
  <c r="AO77" i="1"/>
  <c r="AO78" i="1"/>
  <c r="AO83" i="1"/>
  <c r="AO84" i="1"/>
  <c r="AO85" i="1"/>
  <c r="AO86" i="1"/>
  <c r="AO87" i="1"/>
  <c r="AO88" i="1"/>
  <c r="AO91" i="1"/>
  <c r="AO92" i="1"/>
  <c r="AO93" i="1"/>
  <c r="AO94" i="1"/>
  <c r="AO95" i="1"/>
  <c r="AO96" i="1"/>
  <c r="AO100" i="1"/>
  <c r="AO101" i="1"/>
  <c r="AO102" i="1"/>
  <c r="AO105" i="1"/>
  <c r="AO106" i="1"/>
  <c r="AO107" i="1"/>
  <c r="AO69" i="1"/>
  <c r="AO35" i="1"/>
  <c r="AO40" i="1"/>
  <c r="AO51" i="1"/>
  <c r="AO44" i="1"/>
  <c r="AO28" i="1"/>
  <c r="AG107" i="1"/>
  <c r="AG106" i="1"/>
  <c r="AG105" i="1"/>
  <c r="AG101" i="1"/>
  <c r="AG102" i="1"/>
  <c r="AG100" i="1"/>
  <c r="AG96" i="1"/>
  <c r="AG95" i="1"/>
  <c r="AG94" i="1"/>
  <c r="AG93" i="1"/>
  <c r="AG92" i="1"/>
  <c r="AG91" i="1"/>
  <c r="AG88" i="1"/>
  <c r="AG87" i="1"/>
  <c r="AG86" i="1"/>
  <c r="AG85" i="1"/>
  <c r="AG84" i="1"/>
  <c r="AG83" i="1"/>
  <c r="AG78" i="1"/>
  <c r="AG77" i="1"/>
  <c r="AG76" i="1"/>
  <c r="AG75" i="1"/>
  <c r="AG74" i="1"/>
  <c r="AG73" i="1"/>
  <c r="AG67" i="1"/>
  <c r="AG68" i="1"/>
  <c r="AG69" i="1"/>
  <c r="AG70" i="1"/>
  <c r="AG65" i="1"/>
  <c r="AG56" i="1"/>
  <c r="AG55" i="1"/>
  <c r="AG52" i="1"/>
  <c r="AG51" i="1"/>
  <c r="AG48" i="1"/>
  <c r="AG47" i="1"/>
  <c r="AG44" i="1"/>
  <c r="AG43" i="1"/>
  <c r="AG40" i="1"/>
  <c r="AG39" i="1"/>
  <c r="AG36" i="1"/>
  <c r="AG35" i="1"/>
  <c r="AG32" i="1"/>
  <c r="AG31" i="1"/>
  <c r="AG28" i="1"/>
  <c r="AG27" i="1"/>
  <c r="AG24" i="1"/>
  <c r="AG23" i="1"/>
  <c r="AG20" i="1"/>
  <c r="AG19" i="1"/>
  <c r="AG16" i="1"/>
  <c r="AG15" i="1"/>
  <c r="AG12" i="1"/>
  <c r="AG11" i="1"/>
  <c r="AO26" i="1" l="1"/>
  <c r="AO50" i="1"/>
  <c r="AO38" i="1"/>
  <c r="AO90" i="1"/>
  <c r="AG30" i="1"/>
  <c r="AG99" i="1"/>
  <c r="AO72" i="1"/>
  <c r="AO64" i="1"/>
  <c r="AG42" i="1"/>
  <c r="AO42" i="1"/>
  <c r="AG46" i="1"/>
  <c r="AG26" i="1"/>
  <c r="AG18" i="1"/>
  <c r="AO34" i="1"/>
  <c r="AG10" i="1"/>
  <c r="AG54" i="1"/>
  <c r="AO82" i="1"/>
  <c r="AO22" i="1"/>
  <c r="AO18" i="1"/>
  <c r="AO104" i="1"/>
  <c r="AO54" i="1"/>
  <c r="AO30" i="1"/>
  <c r="AO99" i="1"/>
  <c r="AO46" i="1"/>
  <c r="AO14" i="1"/>
  <c r="AO10" i="1"/>
  <c r="AG104" i="1"/>
  <c r="AG90" i="1"/>
  <c r="AG14" i="1"/>
  <c r="AG50" i="1"/>
  <c r="AG22" i="1"/>
  <c r="AG34" i="1"/>
  <c r="AG64" i="1"/>
  <c r="AG38" i="1"/>
  <c r="AG72" i="1"/>
  <c r="AG82" i="1"/>
  <c r="AO98" i="1" l="1"/>
  <c r="AG98" i="1"/>
  <c r="AG80" i="1"/>
  <c r="AO62" i="1"/>
  <c r="AO80" i="1"/>
  <c r="AG62" i="1"/>
  <c r="L107" i="5"/>
  <c r="L106" i="5"/>
  <c r="L105" i="5"/>
  <c r="L101" i="5"/>
  <c r="L102" i="5"/>
  <c r="L100" i="5"/>
  <c r="L96" i="5"/>
  <c r="L95" i="5"/>
  <c r="L94" i="5"/>
  <c r="L93" i="5"/>
  <c r="L92" i="5"/>
  <c r="L91" i="5"/>
  <c r="L88" i="5"/>
  <c r="L87" i="5"/>
  <c r="L86" i="5"/>
  <c r="L85" i="5"/>
  <c r="L84" i="5"/>
  <c r="L83" i="5"/>
  <c r="L78" i="5"/>
  <c r="L77" i="5"/>
  <c r="L76" i="5"/>
  <c r="L75" i="5"/>
  <c r="L74" i="5"/>
  <c r="L73" i="5"/>
  <c r="L66" i="5"/>
  <c r="L67" i="5"/>
  <c r="L68" i="5"/>
  <c r="L69" i="5"/>
  <c r="L70" i="5"/>
  <c r="L65" i="5"/>
  <c r="L56" i="5"/>
  <c r="L55" i="5"/>
  <c r="L52" i="5"/>
  <c r="L51" i="5"/>
  <c r="L48" i="5"/>
  <c r="L47" i="5"/>
  <c r="L44" i="5"/>
  <c r="L43" i="5"/>
  <c r="L40" i="5"/>
  <c r="L39" i="5"/>
  <c r="L36" i="5"/>
  <c r="L35" i="5"/>
  <c r="L32" i="5"/>
  <c r="L31" i="5"/>
  <c r="L28" i="5"/>
  <c r="L27" i="5"/>
  <c r="L24" i="5"/>
  <c r="L23" i="5"/>
  <c r="L20" i="5"/>
  <c r="L19" i="5"/>
  <c r="L16" i="5"/>
  <c r="L15" i="5"/>
  <c r="L12" i="5"/>
  <c r="L11" i="5"/>
  <c r="AG60" i="1" l="1"/>
  <c r="AO60" i="1"/>
  <c r="L14" i="5"/>
  <c r="L22" i="5"/>
  <c r="L30" i="5"/>
  <c r="L90" i="5"/>
  <c r="L18" i="5"/>
  <c r="L26" i="5"/>
  <c r="L34" i="5"/>
  <c r="L99" i="5"/>
  <c r="L38" i="5"/>
  <c r="L104" i="5"/>
  <c r="L64" i="5"/>
  <c r="L54" i="5"/>
  <c r="L82" i="5"/>
  <c r="L42" i="5"/>
  <c r="L10" i="5"/>
  <c r="L46" i="5"/>
  <c r="L50" i="5"/>
  <c r="L72" i="5"/>
  <c r="L98" i="5" l="1"/>
  <c r="L62" i="5"/>
  <c r="L80" i="5"/>
  <c r="L6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PPA</author>
  </authors>
  <commentList>
    <comment ref="S7" authorId="0" shapeId="0" xr:uid="{46C03390-BB0B-458E-B461-09168A8BDF2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Carlos A. Gothong Lines Inc. (CAGLI)</t>
        </r>
      </text>
    </comment>
    <comment ref="T7" authorId="0" shapeId="0" xr:uid="{3EC9FACE-1DE7-4CF5-BC56-F76496379E34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Cagayan Corn Product Corporation (CCPC)</t>
        </r>
      </text>
    </comment>
    <comment ref="U7" authorId="0" shapeId="0" xr:uid="{1A116162-C8C5-466B-B58B-C1DCC98EC00A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Del Monte Philippines Inc.</t>
        </r>
      </text>
    </comment>
    <comment ref="V7" authorId="0" shapeId="0" xr:uid="{E611A344-189E-4934-A4EA-2C6957311E64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General Milling Corporation (GMC)</t>
        </r>
      </text>
    </comment>
    <comment ref="W7" authorId="0" shapeId="0" xr:uid="{8A71631D-359C-4C72-A06E-FF20AA4C45FF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Port of Gingoog (Brgy Punong)</t>
        </r>
      </text>
    </comment>
    <comment ref="X7" authorId="0" shapeId="0" xr:uid="{7D3C9219-CC06-45CA-9B91-F958B40FADFE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Holcim Philippines Manufacturing Corporation</t>
        </r>
      </text>
    </comment>
    <comment ref="Y7" authorId="0" shapeId="0" xr:uid="{BE1588D3-13BA-4EF3-807A-86E8F2B3F1A4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Minergy Power Corporation</t>
        </r>
      </text>
    </comment>
    <comment ref="AA7" authorId="0" shapeId="0" xr:uid="{80EB5F85-255A-4D52-9368-1C899E379ADE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Pilipinas Kao Inc (PKI)</t>
        </r>
      </text>
    </comment>
    <comment ref="AB7" authorId="0" shapeId="0" xr:uid="{982D538E-0151-4732-B62C-653972506D67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Pryce Gases Inc.</t>
        </r>
      </text>
    </comment>
    <comment ref="AC7" authorId="0" shapeId="0" xr:uid="{7A0A5C54-340E-4CC8-8308-A3C29DB461DA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Resins Inc.</t>
        </r>
      </text>
    </comment>
    <comment ref="AD7" authorId="0" shapeId="0" xr:uid="{422EDB27-EA9F-4664-9470-170054300CAB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San Miguel Corporation (SMC)</t>
        </r>
      </text>
    </comment>
    <comment ref="AE7" authorId="0" shapeId="0" xr:uid="{0B2AB8F2-70AA-47BB-8968-5A787C39B482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Wilmar Indo Phil Oil Mills, Inc.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PPA</author>
  </authors>
  <commentList>
    <comment ref="M7" authorId="0" shapeId="0" xr:uid="{D4BA2C7F-2EDF-4EA8-A230-7B78443A21C9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Holcim Philippines Manufacturing Corporation</t>
        </r>
      </text>
    </comment>
    <comment ref="P7" authorId="0" shapeId="0" xr:uid="{8595D42A-74DB-4057-A77A-D625EF1971CF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Wilmar Indo Phil Oil Mills, Inc.</t>
        </r>
      </text>
    </comment>
  </commentList>
</comments>
</file>

<file path=xl/sharedStrings.xml><?xml version="1.0" encoding="utf-8"?>
<sst xmlns="http://schemas.openxmlformats.org/spreadsheetml/2006/main" count="358" uniqueCount="90">
  <si>
    <t>AT BERTH ONLY</t>
  </si>
  <si>
    <t>PARTICULARS</t>
  </si>
  <si>
    <t>A. SHIPPING</t>
  </si>
  <si>
    <t xml:space="preserve">   1. Number of vessels</t>
  </si>
  <si>
    <t xml:space="preserve">         Domestic</t>
  </si>
  <si>
    <t xml:space="preserve">         Foreign</t>
  </si>
  <si>
    <t xml:space="preserve">   4. Deadweight Tonnage</t>
  </si>
  <si>
    <t xml:space="preserve">   5. Length of Vessel (m.)</t>
  </si>
  <si>
    <t xml:space="preserve">   6. Beam of Vessel (m.)</t>
  </si>
  <si>
    <t xml:space="preserve">   7. Draft of Vessel (m.)</t>
  </si>
  <si>
    <t xml:space="preserve">   8. Down/Idle Time  (hrs.)</t>
  </si>
  <si>
    <t xml:space="preserve">   9. Waiting Time  (hrs.)</t>
  </si>
  <si>
    <t xml:space="preserve">  10. Service Time  (hrs.)</t>
  </si>
  <si>
    <t xml:space="preserve">   11. Net Service Time  (hrs.)</t>
  </si>
  <si>
    <t xml:space="preserve">   12. Total Dwell Time in Port (hrs.)</t>
  </si>
  <si>
    <t>B . CARGO AND PASSENGER</t>
  </si>
  <si>
    <t xml:space="preserve">  1. Total Cargo Throughput (m.t.)</t>
  </si>
  <si>
    <t xml:space="preserve">     a. Domestic</t>
  </si>
  <si>
    <t xml:space="preserve">           Inbound</t>
  </si>
  <si>
    <t xml:space="preserve">              Breakbulk</t>
  </si>
  <si>
    <t xml:space="preserve">              Liquid Bulk</t>
  </si>
  <si>
    <t xml:space="preserve">              Dry Bulk</t>
  </si>
  <si>
    <t xml:space="preserve">              Containerized </t>
  </si>
  <si>
    <t xml:space="preserve">              Transit Cargo</t>
  </si>
  <si>
    <t xml:space="preserve">              Transhipment</t>
  </si>
  <si>
    <t xml:space="preserve">           Outbound</t>
  </si>
  <si>
    <t xml:space="preserve">              Containerized Cargo</t>
  </si>
  <si>
    <t xml:space="preserve">              Transhipment </t>
  </si>
  <si>
    <t xml:space="preserve">     b. Foreign</t>
  </si>
  <si>
    <t xml:space="preserve">           Import</t>
  </si>
  <si>
    <t xml:space="preserve">           Export</t>
  </si>
  <si>
    <t xml:space="preserve">              Liquid Bulk </t>
  </si>
  <si>
    <t xml:space="preserve">              Transit Cargo </t>
  </si>
  <si>
    <t xml:space="preserve">  2. Total Passengers</t>
  </si>
  <si>
    <t xml:space="preserve">     Domestic</t>
  </si>
  <si>
    <t xml:space="preserve">              c. Cruise Ships</t>
  </si>
  <si>
    <t xml:space="preserve">     Foreign</t>
  </si>
  <si>
    <t xml:space="preserve">SHIPPING, CARGO &amp; PASSENGER STATISTICS </t>
  </si>
  <si>
    <t>AT ANCHORAGE ONLY</t>
  </si>
  <si>
    <t xml:space="preserve">SUMMARY SHIPPING, CARGO &amp; PASSENGER STATISTICS </t>
  </si>
  <si>
    <t>AT BERTH AND ANCHORAGE</t>
  </si>
  <si>
    <t>A T   B E R T H</t>
  </si>
  <si>
    <t>AT ANCHORAGE</t>
  </si>
  <si>
    <t>TOTAL</t>
  </si>
  <si>
    <t>Base Port</t>
  </si>
  <si>
    <t>Terminal Ports</t>
  </si>
  <si>
    <t>Other Govt Ports</t>
  </si>
  <si>
    <t>Private Ports</t>
  </si>
  <si>
    <t>BP</t>
  </si>
  <si>
    <t>OTP</t>
  </si>
  <si>
    <t>OGP</t>
  </si>
  <si>
    <t>PP</t>
  </si>
  <si>
    <t>GRAND TOTAL</t>
  </si>
  <si>
    <t>TP</t>
  </si>
  <si>
    <t xml:space="preserve"> </t>
  </si>
  <si>
    <t>Disembarked</t>
  </si>
  <si>
    <t>Embarked</t>
  </si>
  <si>
    <t xml:space="preserve">              a. Domestic</t>
  </si>
  <si>
    <t xml:space="preserve">              b. Foreign</t>
  </si>
  <si>
    <t xml:space="preserve">   2. Gross Tonnage</t>
  </si>
  <si>
    <t xml:space="preserve">   3. Net Tonnage</t>
  </si>
  <si>
    <t>2019</t>
  </si>
  <si>
    <t>PMO : Misamis Oriental/Cagayan de Oro</t>
  </si>
  <si>
    <t>Cagayan de Oro</t>
  </si>
  <si>
    <t>Cagayan de Oro RORO</t>
  </si>
  <si>
    <t>Balingoan  RORO</t>
  </si>
  <si>
    <t>Benoni</t>
  </si>
  <si>
    <t>Benoni RORO</t>
  </si>
  <si>
    <t>Opol</t>
  </si>
  <si>
    <t>Balbagon</t>
  </si>
  <si>
    <t>Balbagon RORO</t>
  </si>
  <si>
    <t>Cugman</t>
  </si>
  <si>
    <t>Guinsiliban RORO</t>
  </si>
  <si>
    <t>Kimaya</t>
  </si>
  <si>
    <t>Medina</t>
  </si>
  <si>
    <t>Tablon</t>
  </si>
  <si>
    <t>CAGLI</t>
  </si>
  <si>
    <t>CCPC</t>
  </si>
  <si>
    <t>Del Monte</t>
  </si>
  <si>
    <t>GMC</t>
  </si>
  <si>
    <t>Gingoog</t>
  </si>
  <si>
    <t>Holcim</t>
  </si>
  <si>
    <t>Minergy</t>
  </si>
  <si>
    <t>Petro de Oro</t>
  </si>
  <si>
    <t>PICMW</t>
  </si>
  <si>
    <t>PKI</t>
  </si>
  <si>
    <t>Pryce Gases</t>
  </si>
  <si>
    <t>Resins</t>
  </si>
  <si>
    <t>SMC</t>
  </si>
  <si>
    <t>Wilmar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</si>
</sst>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quotePrefix="1" applyFont="1"/>
    <xf numFmtId="0" fontId="3" fillId="0" borderId="1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3" fontId="2" fillId="0" borderId="0" xfId="0" applyNumberFormat="1" applyFont="1"/>
    <xf numFmtId="3" fontId="2" fillId="0" borderId="9" xfId="0" applyNumberFormat="1" applyFont="1" applyBorder="1"/>
    <xf numFmtId="3" fontId="2" fillId="0" borderId="12" xfId="0" applyNumberFormat="1" applyFont="1" applyBorder="1"/>
    <xf numFmtId="3" fontId="2" fillId="0" borderId="11" xfId="0" applyNumberFormat="1" applyFont="1" applyBorder="1"/>
    <xf numFmtId="3" fontId="2" fillId="0" borderId="0" xfId="0" applyNumberFormat="1" applyFont="1" applyBorder="1"/>
    <xf numFmtId="3" fontId="2" fillId="2" borderId="9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4" fontId="4" fillId="2" borderId="10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4" borderId="10" xfId="0" applyNumberFormat="1" applyFont="1" applyFill="1" applyBorder="1" applyAlignment="1">
      <alignment horizontal="center"/>
    </xf>
    <xf numFmtId="4" fontId="4" fillId="5" borderId="10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5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/>
    <xf numFmtId="4" fontId="8" fillId="0" borderId="0" xfId="0" applyNumberFormat="1" applyFont="1"/>
    <xf numFmtId="0" fontId="3" fillId="0" borderId="10" xfId="0" applyFont="1" applyFill="1" applyBorder="1" applyAlignment="1" applyProtection="1">
      <alignment horizontal="center" vertical="center"/>
      <protection locked="0"/>
    </xf>
    <xf numFmtId="4" fontId="4" fillId="6" borderId="13" xfId="0" applyNumberFormat="1" applyFont="1" applyFill="1" applyBorder="1" applyAlignment="1">
      <alignment horizontal="center"/>
    </xf>
    <xf numFmtId="4" fontId="4" fillId="6" borderId="14" xfId="0" applyNumberFormat="1" applyFont="1" applyFill="1" applyBorder="1" applyAlignment="1">
      <alignment horizontal="center"/>
    </xf>
    <xf numFmtId="4" fontId="4" fillId="6" borderId="15" xfId="0" applyNumberFormat="1" applyFont="1" applyFill="1" applyBorder="1" applyAlignment="1">
      <alignment horizontal="center"/>
    </xf>
    <xf numFmtId="4" fontId="4" fillId="7" borderId="10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R108"/>
  <sheetViews>
    <sheetView tabSelected="1" workbookViewId="0">
      <pane xSplit="3" ySplit="7" topLeftCell="D8" activePane="bottomRight" state="frozen"/>
      <selection activeCell="G121" sqref="G121"/>
      <selection pane="topRight" activeCell="G121" sqref="G121"/>
      <selection pane="bottomLeft" activeCell="G121" sqref="G121"/>
      <selection pane="bottomRight" activeCell="E11" sqref="E11"/>
    </sheetView>
  </sheetViews>
  <sheetFormatPr defaultRowHeight="15" x14ac:dyDescent="0.2"/>
  <cols>
    <col min="1" max="1" width="2.28515625" style="2" customWidth="1"/>
    <col min="2" max="2" width="4.42578125" style="2" customWidth="1"/>
    <col min="3" max="3" width="45.42578125" style="2" customWidth="1"/>
    <col min="4" max="4" width="12.7109375" style="28" bestFit="1" customWidth="1"/>
    <col min="5" max="5" width="15.85546875" style="28" bestFit="1" customWidth="1"/>
    <col min="6" max="6" width="18" style="28" bestFit="1" customWidth="1"/>
    <col min="7" max="7" width="14.28515625" style="28" bestFit="1" customWidth="1"/>
    <col min="8" max="8" width="13.7109375" style="28" bestFit="1" customWidth="1"/>
    <col min="9" max="9" width="17.28515625" style="28" hidden="1" customWidth="1"/>
    <col min="10" max="10" width="18" style="28" customWidth="1"/>
    <col min="11" max="11" width="14.28515625" style="28" customWidth="1"/>
    <col min="12" max="12" width="12.7109375" style="28" bestFit="1" customWidth="1"/>
    <col min="13" max="13" width="9.5703125" style="2" bestFit="1" customWidth="1"/>
    <col min="14" max="14" width="13.140625" style="2" bestFit="1" customWidth="1"/>
    <col min="15" max="15" width="11.28515625" style="2" bestFit="1" customWidth="1"/>
    <col min="16" max="16" width="10.140625" style="2" bestFit="1" customWidth="1"/>
    <col min="17" max="18" width="13.140625" style="2" bestFit="1" customWidth="1"/>
    <col min="19" max="16384" width="9.140625" style="2"/>
  </cols>
  <sheetData>
    <row r="1" spans="1:18" ht="15.75" x14ac:dyDescent="0.25">
      <c r="A1" s="1" t="s">
        <v>39</v>
      </c>
    </row>
    <row r="2" spans="1:18" ht="15.75" x14ac:dyDescent="0.25">
      <c r="A2" s="1" t="s">
        <v>62</v>
      </c>
    </row>
    <row r="3" spans="1:18" ht="15.75" x14ac:dyDescent="0.25">
      <c r="A3" s="3" t="s">
        <v>40</v>
      </c>
    </row>
    <row r="4" spans="1:18" ht="15.75" x14ac:dyDescent="0.25">
      <c r="A4" s="4" t="s">
        <v>61</v>
      </c>
    </row>
    <row r="6" spans="1:18" x14ac:dyDescent="0.2">
      <c r="A6" s="62" t="s">
        <v>1</v>
      </c>
      <c r="B6" s="62"/>
      <c r="C6" s="62"/>
      <c r="D6" s="63" t="s">
        <v>41</v>
      </c>
      <c r="E6" s="64"/>
      <c r="F6" s="64"/>
      <c r="G6" s="65"/>
      <c r="H6" s="66" t="s">
        <v>42</v>
      </c>
      <c r="I6" s="66"/>
      <c r="J6" s="66"/>
      <c r="K6" s="66"/>
      <c r="L6" s="67" t="s">
        <v>43</v>
      </c>
    </row>
    <row r="7" spans="1:18" x14ac:dyDescent="0.2">
      <c r="A7" s="62"/>
      <c r="B7" s="62"/>
      <c r="C7" s="62"/>
      <c r="D7" s="46" t="s">
        <v>44</v>
      </c>
      <c r="E7" s="47" t="s">
        <v>45</v>
      </c>
      <c r="F7" s="48" t="s">
        <v>46</v>
      </c>
      <c r="G7" s="49" t="s">
        <v>47</v>
      </c>
      <c r="H7" s="46" t="s">
        <v>44</v>
      </c>
      <c r="I7" s="47" t="s">
        <v>45</v>
      </c>
      <c r="J7" s="48" t="s">
        <v>46</v>
      </c>
      <c r="K7" s="49" t="s">
        <v>47</v>
      </c>
      <c r="L7" s="67"/>
      <c r="N7" s="58"/>
      <c r="O7" s="58"/>
      <c r="P7" s="58"/>
      <c r="Q7" s="58"/>
      <c r="R7" s="58"/>
    </row>
    <row r="8" spans="1:18" ht="15.75" x14ac:dyDescent="0.25">
      <c r="A8" s="5" t="s">
        <v>2</v>
      </c>
      <c r="B8" s="6"/>
      <c r="C8" s="7"/>
      <c r="D8" s="29"/>
      <c r="E8" s="29"/>
      <c r="F8" s="29"/>
      <c r="G8" s="29"/>
      <c r="H8" s="29"/>
      <c r="I8" s="29"/>
      <c r="J8" s="29"/>
      <c r="K8" s="29"/>
      <c r="L8" s="29"/>
    </row>
    <row r="9" spans="1:18" x14ac:dyDescent="0.2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</row>
    <row r="10" spans="1:18" x14ac:dyDescent="0.2">
      <c r="A10" s="10" t="s">
        <v>3</v>
      </c>
      <c r="B10" s="6"/>
      <c r="C10" s="7"/>
      <c r="D10" s="30">
        <f>'MOC-berth'!AJ10</f>
        <v>2727</v>
      </c>
      <c r="E10" s="30">
        <f>'MOC-berth'!AK10</f>
        <v>10548</v>
      </c>
      <c r="F10" s="30">
        <f>'MOC-berth'!AL10</f>
        <v>872</v>
      </c>
      <c r="G10" s="30">
        <f>'MOC-berth'!AM10</f>
        <v>1521</v>
      </c>
      <c r="H10" s="30">
        <f>'MOC-ancho'!U10</f>
        <v>3</v>
      </c>
      <c r="I10" s="30">
        <f>'MOC-ancho'!V10</f>
        <v>0</v>
      </c>
      <c r="J10" s="30">
        <f>'MOC-ancho'!W10</f>
        <v>6</v>
      </c>
      <c r="K10" s="30">
        <f>'MOC-ancho'!X10</f>
        <v>43</v>
      </c>
      <c r="L10" s="30">
        <f t="shared" ref="L10" si="0">+L11+L12</f>
        <v>15720</v>
      </c>
    </row>
    <row r="11" spans="1:18" x14ac:dyDescent="0.2">
      <c r="A11" s="10" t="s">
        <v>4</v>
      </c>
      <c r="B11" s="6"/>
      <c r="C11" s="7"/>
      <c r="D11" s="30">
        <f>'MOC-berth'!AJ11</f>
        <v>2578</v>
      </c>
      <c r="E11" s="30">
        <f>'MOC-berth'!AK11</f>
        <v>10548</v>
      </c>
      <c r="F11" s="30">
        <f>'MOC-berth'!AL11</f>
        <v>872</v>
      </c>
      <c r="G11" s="30">
        <f>'MOC-berth'!AM11</f>
        <v>1348</v>
      </c>
      <c r="H11" s="30">
        <f>'MOC-ancho'!U11</f>
        <v>1</v>
      </c>
      <c r="I11" s="30">
        <f>'MOC-ancho'!V11</f>
        <v>0</v>
      </c>
      <c r="J11" s="30">
        <f>'MOC-ancho'!W11</f>
        <v>6</v>
      </c>
      <c r="K11" s="30">
        <f>'MOC-ancho'!X11</f>
        <v>43</v>
      </c>
      <c r="L11" s="30">
        <f>SUM(D11:K11)</f>
        <v>15396</v>
      </c>
    </row>
    <row r="12" spans="1:18" x14ac:dyDescent="0.2">
      <c r="A12" s="10" t="s">
        <v>5</v>
      </c>
      <c r="B12" s="6"/>
      <c r="C12" s="7"/>
      <c r="D12" s="30">
        <f>'MOC-berth'!AJ12</f>
        <v>149</v>
      </c>
      <c r="E12" s="30">
        <f>'MOC-berth'!AK12</f>
        <v>0</v>
      </c>
      <c r="F12" s="30">
        <f>'MOC-berth'!AL12</f>
        <v>0</v>
      </c>
      <c r="G12" s="30">
        <f>'MOC-berth'!AM12</f>
        <v>173</v>
      </c>
      <c r="H12" s="30">
        <f>'MOC-ancho'!U12</f>
        <v>2</v>
      </c>
      <c r="I12" s="30">
        <f>'MOC-ancho'!V12</f>
        <v>0</v>
      </c>
      <c r="J12" s="30">
        <f>'MOC-ancho'!W12</f>
        <v>0</v>
      </c>
      <c r="K12" s="30">
        <f>'MOC-ancho'!X12</f>
        <v>0</v>
      </c>
      <c r="L12" s="30">
        <f>SUM(D12:K12)</f>
        <v>324</v>
      </c>
    </row>
    <row r="13" spans="1:18" x14ac:dyDescent="0.2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</row>
    <row r="14" spans="1:18" x14ac:dyDescent="0.2">
      <c r="A14" s="10" t="s">
        <v>59</v>
      </c>
      <c r="B14" s="6"/>
      <c r="C14" s="7"/>
      <c r="D14" s="30">
        <f>'MOC-berth'!AJ14</f>
        <v>13276921.999999996</v>
      </c>
      <c r="E14" s="30">
        <f>'MOC-berth'!AK14</f>
        <v>2329835.9200000009</v>
      </c>
      <c r="F14" s="30">
        <f>'MOC-berth'!AL14</f>
        <v>284898.87</v>
      </c>
      <c r="G14" s="30">
        <f>'MOC-berth'!AM14</f>
        <v>3768486.92</v>
      </c>
      <c r="H14" s="30">
        <f>'MOC-ancho'!U14</f>
        <v>12027</v>
      </c>
      <c r="I14" s="30">
        <f>'MOC-ancho'!V14</f>
        <v>0</v>
      </c>
      <c r="J14" s="30">
        <f>'MOC-ancho'!W14</f>
        <v>3988.46</v>
      </c>
      <c r="K14" s="30">
        <f>'MOC-ancho'!X14</f>
        <v>32658.34</v>
      </c>
      <c r="L14" s="30">
        <f t="shared" ref="L14" si="1">+L15+L16</f>
        <v>19708817.509999998</v>
      </c>
    </row>
    <row r="15" spans="1:18" x14ac:dyDescent="0.2">
      <c r="A15" s="10" t="s">
        <v>4</v>
      </c>
      <c r="B15" s="6"/>
      <c r="C15" s="7"/>
      <c r="D15" s="30">
        <f>'MOC-berth'!AJ15</f>
        <v>11430211.789999995</v>
      </c>
      <c r="E15" s="30">
        <f>'MOC-berth'!AK15</f>
        <v>2329835.9200000009</v>
      </c>
      <c r="F15" s="30">
        <f>'MOC-berth'!AL15</f>
        <v>284898.87</v>
      </c>
      <c r="G15" s="30">
        <f>'MOC-berth'!AM15</f>
        <v>1863418.7300000002</v>
      </c>
      <c r="H15" s="30">
        <f>'MOC-ancho'!U15</f>
        <v>2985</v>
      </c>
      <c r="I15" s="30">
        <f>'MOC-ancho'!V15</f>
        <v>0</v>
      </c>
      <c r="J15" s="30">
        <f>'MOC-ancho'!W15</f>
        <v>3988.46</v>
      </c>
      <c r="K15" s="30">
        <f>'MOC-ancho'!X15</f>
        <v>32658.34</v>
      </c>
      <c r="L15" s="30">
        <f>SUM(D15:K15)</f>
        <v>15947997.109999998</v>
      </c>
    </row>
    <row r="16" spans="1:18" x14ac:dyDescent="0.2">
      <c r="A16" s="10" t="s">
        <v>5</v>
      </c>
      <c r="B16" s="6"/>
      <c r="C16" s="7"/>
      <c r="D16" s="30">
        <f>'MOC-berth'!AJ16</f>
        <v>1846710.21</v>
      </c>
      <c r="E16" s="30">
        <f>'MOC-berth'!AK16</f>
        <v>0</v>
      </c>
      <c r="F16" s="30">
        <f>'MOC-berth'!AL16</f>
        <v>0</v>
      </c>
      <c r="G16" s="30">
        <f>'MOC-berth'!AM16</f>
        <v>1905068.19</v>
      </c>
      <c r="H16" s="30">
        <f>'MOC-ancho'!U16</f>
        <v>9042</v>
      </c>
      <c r="I16" s="30">
        <f>'MOC-ancho'!V16</f>
        <v>0</v>
      </c>
      <c r="J16" s="30">
        <f>'MOC-ancho'!W16</f>
        <v>0</v>
      </c>
      <c r="K16" s="30">
        <f>'MOC-ancho'!X16</f>
        <v>0</v>
      </c>
      <c r="L16" s="30">
        <f>SUM(D16:K16)</f>
        <v>3760820.4</v>
      </c>
    </row>
    <row r="17" spans="1:12" x14ac:dyDescent="0.2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</row>
    <row r="18" spans="1:12" x14ac:dyDescent="0.2">
      <c r="A18" s="10" t="s">
        <v>60</v>
      </c>
      <c r="B18" s="6"/>
      <c r="C18" s="7"/>
      <c r="D18" s="30">
        <f>'MOC-berth'!AJ18</f>
        <v>6631498.9099999983</v>
      </c>
      <c r="E18" s="30">
        <f>'MOC-berth'!AK18</f>
        <v>1031320.1299999992</v>
      </c>
      <c r="F18" s="30">
        <f>'MOC-berth'!AL18</f>
        <v>159879.46000000002</v>
      </c>
      <c r="G18" s="30">
        <f>'MOC-berth'!AM18</f>
        <v>1886642.8730000001</v>
      </c>
      <c r="H18" s="30">
        <f>'MOC-ancho'!U18</f>
        <v>6586</v>
      </c>
      <c r="I18" s="30">
        <f>'MOC-ancho'!V18</f>
        <v>0</v>
      </c>
      <c r="J18" s="30">
        <f>'MOC-ancho'!W18</f>
        <v>2764.6800000000003</v>
      </c>
      <c r="K18" s="30">
        <f>'MOC-ancho'!X18</f>
        <v>19195.530000000002</v>
      </c>
      <c r="L18" s="30">
        <f t="shared" ref="L18" si="2">+L19+L20</f>
        <v>9737887.5829999968</v>
      </c>
    </row>
    <row r="19" spans="1:12" x14ac:dyDescent="0.2">
      <c r="A19" s="10" t="s">
        <v>4</v>
      </c>
      <c r="B19" s="6"/>
      <c r="C19" s="7"/>
      <c r="D19" s="30">
        <f>'MOC-berth'!AJ19</f>
        <v>5630448.879999998</v>
      </c>
      <c r="E19" s="30">
        <f>'MOC-berth'!AK19</f>
        <v>1031320.1299999992</v>
      </c>
      <c r="F19" s="30">
        <f>'MOC-berth'!AL19</f>
        <v>159879.46000000002</v>
      </c>
      <c r="G19" s="30">
        <f>'MOC-berth'!AM19</f>
        <v>909868.84299999999</v>
      </c>
      <c r="H19" s="30">
        <f>'MOC-ancho'!U19</f>
        <v>1363</v>
      </c>
      <c r="I19" s="30">
        <f>'MOC-ancho'!V19</f>
        <v>0</v>
      </c>
      <c r="J19" s="30">
        <f>'MOC-ancho'!W19</f>
        <v>2764.6800000000003</v>
      </c>
      <c r="K19" s="30">
        <f>'MOC-ancho'!X19</f>
        <v>19195.530000000002</v>
      </c>
      <c r="L19" s="30">
        <f>SUM(D19:K19)</f>
        <v>7754840.5229999973</v>
      </c>
    </row>
    <row r="20" spans="1:12" x14ac:dyDescent="0.2">
      <c r="A20" s="10" t="s">
        <v>5</v>
      </c>
      <c r="B20" s="6"/>
      <c r="C20" s="7"/>
      <c r="D20" s="30">
        <f>'MOC-berth'!AJ20</f>
        <v>1001050.03</v>
      </c>
      <c r="E20" s="30">
        <f>'MOC-berth'!AK20</f>
        <v>0</v>
      </c>
      <c r="F20" s="30">
        <f>'MOC-berth'!AL20</f>
        <v>0</v>
      </c>
      <c r="G20" s="30">
        <f>'MOC-berth'!AM20</f>
        <v>976774.03</v>
      </c>
      <c r="H20" s="30">
        <f>'MOC-ancho'!U20</f>
        <v>5223</v>
      </c>
      <c r="I20" s="30">
        <f>'MOC-ancho'!V20</f>
        <v>0</v>
      </c>
      <c r="J20" s="30">
        <f>'MOC-ancho'!W20</f>
        <v>0</v>
      </c>
      <c r="K20" s="30">
        <f>'MOC-ancho'!X20</f>
        <v>0</v>
      </c>
      <c r="L20" s="30">
        <f>SUM(D20:K20)</f>
        <v>1983047.06</v>
      </c>
    </row>
    <row r="21" spans="1:12" x14ac:dyDescent="0.2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</row>
    <row r="22" spans="1:12" x14ac:dyDescent="0.2">
      <c r="A22" s="10" t="s">
        <v>6</v>
      </c>
      <c r="B22" s="6"/>
      <c r="C22" s="7"/>
      <c r="D22" s="30">
        <f>'MOC-berth'!AJ22</f>
        <v>13645299.483000007</v>
      </c>
      <c r="E22" s="30">
        <f>'MOC-berth'!AK22</f>
        <v>3017588.16</v>
      </c>
      <c r="F22" s="30">
        <f>'MOC-berth'!AL22</f>
        <v>446740.22000000015</v>
      </c>
      <c r="G22" s="30">
        <f>'MOC-berth'!AM22</f>
        <v>5996801.6309999991</v>
      </c>
      <c r="H22" s="30">
        <f>'MOC-ancho'!U22</f>
        <v>19032</v>
      </c>
      <c r="I22" s="30">
        <f>'MOC-ancho'!V22</f>
        <v>0</v>
      </c>
      <c r="J22" s="30">
        <f>'MOC-ancho'!W22</f>
        <v>9386.119999999999</v>
      </c>
      <c r="K22" s="30">
        <f>'MOC-ancho'!X22</f>
        <v>67924.31</v>
      </c>
      <c r="L22" s="30">
        <f t="shared" ref="L22" si="3">+L23+L24</f>
        <v>23202771.924000006</v>
      </c>
    </row>
    <row r="23" spans="1:12" x14ac:dyDescent="0.2">
      <c r="A23" s="10" t="s">
        <v>4</v>
      </c>
      <c r="B23" s="6"/>
      <c r="C23" s="7"/>
      <c r="D23" s="30">
        <f>'MOC-berth'!AJ23</f>
        <v>10743150.573000006</v>
      </c>
      <c r="E23" s="30">
        <f>'MOC-berth'!AK23</f>
        <v>3017588.16</v>
      </c>
      <c r="F23" s="30">
        <f>'MOC-berth'!AL23</f>
        <v>446740.22000000015</v>
      </c>
      <c r="G23" s="30">
        <f>'MOC-berth'!AM23</f>
        <v>2681138.8429999994</v>
      </c>
      <c r="H23" s="30">
        <f>'MOC-ancho'!U23</f>
        <v>4479</v>
      </c>
      <c r="I23" s="30">
        <f>'MOC-ancho'!V23</f>
        <v>0</v>
      </c>
      <c r="J23" s="30">
        <f>'MOC-ancho'!W23</f>
        <v>9386.119999999999</v>
      </c>
      <c r="K23" s="30">
        <f>'MOC-ancho'!X23</f>
        <v>67924.31</v>
      </c>
      <c r="L23" s="30">
        <f>SUM(D23:K23)</f>
        <v>16970407.226000007</v>
      </c>
    </row>
    <row r="24" spans="1:12" x14ac:dyDescent="0.2">
      <c r="A24" s="10" t="s">
        <v>5</v>
      </c>
      <c r="B24" s="6"/>
      <c r="C24" s="7"/>
      <c r="D24" s="30">
        <f>'MOC-berth'!AJ24</f>
        <v>2902148.9099999997</v>
      </c>
      <c r="E24" s="30">
        <f>'MOC-berth'!AK24</f>
        <v>0</v>
      </c>
      <c r="F24" s="30">
        <f>'MOC-berth'!AL24</f>
        <v>0</v>
      </c>
      <c r="G24" s="30">
        <f>'MOC-berth'!AM24</f>
        <v>3315662.7880000002</v>
      </c>
      <c r="H24" s="30">
        <f>'MOC-ancho'!U24</f>
        <v>14553</v>
      </c>
      <c r="I24" s="30">
        <f>'MOC-ancho'!V24</f>
        <v>0</v>
      </c>
      <c r="J24" s="30">
        <f>'MOC-ancho'!W24</f>
        <v>0</v>
      </c>
      <c r="K24" s="30">
        <f>'MOC-ancho'!X24</f>
        <v>0</v>
      </c>
      <c r="L24" s="30">
        <f>SUM(D24:K24)</f>
        <v>6232364.6979999999</v>
      </c>
    </row>
    <row r="25" spans="1:12" x14ac:dyDescent="0.2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</row>
    <row r="26" spans="1:12" x14ac:dyDescent="0.2">
      <c r="A26" s="10" t="s">
        <v>7</v>
      </c>
      <c r="B26" s="6"/>
      <c r="C26" s="7"/>
      <c r="D26" s="30">
        <f>'MOC-berth'!AJ26</f>
        <v>260695.87999999989</v>
      </c>
      <c r="E26" s="30">
        <f>'MOC-berth'!AK26</f>
        <v>339092.19999999891</v>
      </c>
      <c r="F26" s="30">
        <f>'MOC-berth'!AL26</f>
        <v>34291.180000000015</v>
      </c>
      <c r="G26" s="30">
        <f>'MOC-berth'!AM26</f>
        <v>119435.12</v>
      </c>
      <c r="H26" s="30">
        <f>'MOC-ancho'!U26</f>
        <v>296.02</v>
      </c>
      <c r="I26" s="30">
        <f>'MOC-ancho'!V26</f>
        <v>0</v>
      </c>
      <c r="J26" s="30">
        <f>'MOC-ancho'!W26</f>
        <v>408.36</v>
      </c>
      <c r="K26" s="30">
        <f>'MOC-ancho'!X26</f>
        <v>2840.1399999999994</v>
      </c>
      <c r="L26" s="30">
        <f t="shared" ref="L26" si="4">+L27+L28</f>
        <v>757058.89999999886</v>
      </c>
    </row>
    <row r="27" spans="1:12" x14ac:dyDescent="0.2">
      <c r="A27" s="10" t="s">
        <v>4</v>
      </c>
      <c r="B27" s="6"/>
      <c r="C27" s="7"/>
      <c r="D27" s="30">
        <f>'MOC-berth'!AJ27</f>
        <v>241569.51999999987</v>
      </c>
      <c r="E27" s="30">
        <f>'MOC-berth'!AK27</f>
        <v>339092.19999999891</v>
      </c>
      <c r="F27" s="30">
        <f>'MOC-berth'!AL27</f>
        <v>34291.180000000015</v>
      </c>
      <c r="G27" s="30">
        <f>'MOC-berth'!AM27</f>
        <v>96507.45</v>
      </c>
      <c r="H27" s="30">
        <f>'MOC-ancho'!U27</f>
        <v>93.31</v>
      </c>
      <c r="I27" s="30">
        <f>'MOC-ancho'!V27</f>
        <v>0</v>
      </c>
      <c r="J27" s="30">
        <f>'MOC-ancho'!W27</f>
        <v>408.36</v>
      </c>
      <c r="K27" s="30">
        <f>'MOC-ancho'!X27</f>
        <v>2840.1399999999994</v>
      </c>
      <c r="L27" s="30">
        <f>SUM(D27:K27)</f>
        <v>714802.15999999887</v>
      </c>
    </row>
    <row r="28" spans="1:12" x14ac:dyDescent="0.2">
      <c r="A28" s="10" t="s">
        <v>5</v>
      </c>
      <c r="B28" s="6"/>
      <c r="C28" s="7"/>
      <c r="D28" s="30">
        <f>'MOC-berth'!AJ28</f>
        <v>19126.36</v>
      </c>
      <c r="E28" s="30">
        <f>'MOC-berth'!AK28</f>
        <v>0</v>
      </c>
      <c r="F28" s="30">
        <f>'MOC-berth'!AL28</f>
        <v>0</v>
      </c>
      <c r="G28" s="30">
        <f>'MOC-berth'!AM28</f>
        <v>22927.670000000002</v>
      </c>
      <c r="H28" s="30">
        <f>'MOC-ancho'!U28</f>
        <v>202.71</v>
      </c>
      <c r="I28" s="30">
        <f>'MOC-ancho'!V28</f>
        <v>0</v>
      </c>
      <c r="J28" s="30">
        <f>'MOC-ancho'!W28</f>
        <v>0</v>
      </c>
      <c r="K28" s="30">
        <f>'MOC-ancho'!X28</f>
        <v>0</v>
      </c>
      <c r="L28" s="30">
        <f>SUM(D28:K28)</f>
        <v>42256.74</v>
      </c>
    </row>
    <row r="29" spans="1:12" x14ac:dyDescent="0.2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</row>
    <row r="30" spans="1:12" x14ac:dyDescent="0.2">
      <c r="A30" s="10" t="s">
        <v>8</v>
      </c>
      <c r="B30" s="6"/>
      <c r="C30" s="7"/>
      <c r="D30" s="30">
        <f>'MOC-berth'!AJ30</f>
        <v>49347.01999999999</v>
      </c>
      <c r="E30" s="30">
        <f>'MOC-berth'!AK30</f>
        <v>95643.31999999992</v>
      </c>
      <c r="F30" s="30">
        <f>'MOC-berth'!AL30</f>
        <v>8365.49</v>
      </c>
      <c r="G30" s="30">
        <f>'MOC-berth'!AM30</f>
        <v>24500.929999999997</v>
      </c>
      <c r="H30" s="30">
        <f>'MOC-ancho'!U30</f>
        <v>51.42</v>
      </c>
      <c r="I30" s="30">
        <f>'MOC-ancho'!V30</f>
        <v>0</v>
      </c>
      <c r="J30" s="30">
        <f>'MOC-ancho'!W30</f>
        <v>73.09</v>
      </c>
      <c r="K30" s="30">
        <f>'MOC-ancho'!X30</f>
        <v>517.96000000000015</v>
      </c>
      <c r="L30" s="30">
        <f t="shared" ref="L30" si="5">+L31+L32</f>
        <v>178499.22999999989</v>
      </c>
    </row>
    <row r="31" spans="1:12" x14ac:dyDescent="0.2">
      <c r="A31" s="10" t="s">
        <v>4</v>
      </c>
      <c r="B31" s="6"/>
      <c r="C31" s="7"/>
      <c r="D31" s="30">
        <f>'MOC-berth'!AJ31</f>
        <v>42164.429999999993</v>
      </c>
      <c r="E31" s="30">
        <f>'MOC-berth'!AK31</f>
        <v>95643.31999999992</v>
      </c>
      <c r="F31" s="30">
        <f>'MOC-berth'!AL31</f>
        <v>8365.49</v>
      </c>
      <c r="G31" s="30">
        <f>'MOC-berth'!AM31</f>
        <v>20712.859999999997</v>
      </c>
      <c r="H31" s="30">
        <f>'MOC-ancho'!U31</f>
        <v>15.2</v>
      </c>
      <c r="I31" s="30">
        <f>'MOC-ancho'!V31</f>
        <v>0</v>
      </c>
      <c r="J31" s="30">
        <f>'MOC-ancho'!W31</f>
        <v>73.09</v>
      </c>
      <c r="K31" s="30">
        <f>'MOC-ancho'!X31</f>
        <v>517.96000000000015</v>
      </c>
      <c r="L31" s="30">
        <f>SUM(D31:K31)</f>
        <v>167492.34999999989</v>
      </c>
    </row>
    <row r="32" spans="1:12" x14ac:dyDescent="0.2">
      <c r="A32" s="10" t="s">
        <v>5</v>
      </c>
      <c r="B32" s="6"/>
      <c r="C32" s="7"/>
      <c r="D32" s="30">
        <f>'MOC-berth'!AJ32</f>
        <v>7182.59</v>
      </c>
      <c r="E32" s="30">
        <f>'MOC-berth'!AK32</f>
        <v>0</v>
      </c>
      <c r="F32" s="30">
        <f>'MOC-berth'!AL32</f>
        <v>0</v>
      </c>
      <c r="G32" s="30">
        <f>'MOC-berth'!AM32</f>
        <v>3788.0700000000006</v>
      </c>
      <c r="H32" s="30">
        <f>'MOC-ancho'!U32</f>
        <v>36.22</v>
      </c>
      <c r="I32" s="30">
        <f>'MOC-ancho'!V32</f>
        <v>0</v>
      </c>
      <c r="J32" s="30">
        <f>'MOC-ancho'!W32</f>
        <v>0</v>
      </c>
      <c r="K32" s="30">
        <f>'MOC-ancho'!X32</f>
        <v>0</v>
      </c>
      <c r="L32" s="30">
        <f>SUM(D32:K32)</f>
        <v>11006.88</v>
      </c>
    </row>
    <row r="33" spans="1:13" x14ac:dyDescent="0.2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</row>
    <row r="34" spans="1:13" x14ac:dyDescent="0.2">
      <c r="A34" s="10" t="s">
        <v>9</v>
      </c>
      <c r="B34" s="6"/>
      <c r="C34" s="7"/>
      <c r="D34" s="30">
        <f>'MOC-berth'!AJ34</f>
        <v>13271.03</v>
      </c>
      <c r="E34" s="30">
        <f>'MOC-berth'!AK34</f>
        <v>21086.855000000007</v>
      </c>
      <c r="F34" s="30">
        <f>'MOC-berth'!AL34</f>
        <v>2178.6399999999994</v>
      </c>
      <c r="G34" s="30">
        <f>'MOC-berth'!AM34</f>
        <v>5793.8649999999998</v>
      </c>
      <c r="H34" s="30">
        <f>'MOC-ancho'!U34</f>
        <v>16.75</v>
      </c>
      <c r="I34" s="30">
        <f>'MOC-ancho'!V34</f>
        <v>0</v>
      </c>
      <c r="J34" s="30">
        <f>'MOC-ancho'!W34</f>
        <v>16.2</v>
      </c>
      <c r="K34" s="30">
        <f>'MOC-ancho'!X34</f>
        <v>112.27499999999999</v>
      </c>
      <c r="L34" s="30">
        <f t="shared" ref="L34" si="6">+L35+L36</f>
        <v>42475.615000000005</v>
      </c>
    </row>
    <row r="35" spans="1:13" x14ac:dyDescent="0.2">
      <c r="A35" s="10" t="s">
        <v>4</v>
      </c>
      <c r="B35" s="6"/>
      <c r="C35" s="7"/>
      <c r="D35" s="30">
        <f>'MOC-berth'!AJ35</f>
        <v>12317.83</v>
      </c>
      <c r="E35" s="30">
        <f>'MOC-berth'!AK35</f>
        <v>21086.855000000007</v>
      </c>
      <c r="F35" s="30">
        <f>'MOC-berth'!AL35</f>
        <v>2178.6399999999994</v>
      </c>
      <c r="G35" s="30">
        <f>'MOC-berth'!AM35</f>
        <v>4689.4624999999996</v>
      </c>
      <c r="H35" s="30">
        <f>'MOC-ancho'!U35</f>
        <v>4</v>
      </c>
      <c r="I35" s="30">
        <f>'MOC-ancho'!V35</f>
        <v>0</v>
      </c>
      <c r="J35" s="30">
        <f>'MOC-ancho'!W35</f>
        <v>16.2</v>
      </c>
      <c r="K35" s="30">
        <f>'MOC-ancho'!X35</f>
        <v>112.27499999999999</v>
      </c>
      <c r="L35" s="30">
        <f>SUM(D35:K35)</f>
        <v>40405.262500000004</v>
      </c>
    </row>
    <row r="36" spans="1:13" x14ac:dyDescent="0.2">
      <c r="A36" s="10" t="s">
        <v>5</v>
      </c>
      <c r="B36" s="6"/>
      <c r="C36" s="7"/>
      <c r="D36" s="30">
        <f>'MOC-berth'!AJ36</f>
        <v>953.2</v>
      </c>
      <c r="E36" s="30">
        <f>'MOC-berth'!AK36</f>
        <v>0</v>
      </c>
      <c r="F36" s="30">
        <f>'MOC-berth'!AL36</f>
        <v>0</v>
      </c>
      <c r="G36" s="30">
        <f>'MOC-berth'!AM36</f>
        <v>1104.4024999999999</v>
      </c>
      <c r="H36" s="30">
        <f>'MOC-ancho'!U36</f>
        <v>12.75</v>
      </c>
      <c r="I36" s="30">
        <f>'MOC-ancho'!V36</f>
        <v>0</v>
      </c>
      <c r="J36" s="30">
        <f>'MOC-ancho'!W36</f>
        <v>0</v>
      </c>
      <c r="K36" s="30">
        <f>'MOC-ancho'!X36</f>
        <v>0</v>
      </c>
      <c r="L36" s="30">
        <f>SUM(D36:K36)</f>
        <v>2070.3525</v>
      </c>
    </row>
    <row r="37" spans="1:13" x14ac:dyDescent="0.2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</row>
    <row r="38" spans="1:13" x14ac:dyDescent="0.2">
      <c r="A38" s="10" t="s">
        <v>10</v>
      </c>
      <c r="B38" s="6"/>
      <c r="C38" s="7"/>
      <c r="D38" s="30">
        <f>'MOC-berth'!AJ38</f>
        <v>17963.517</v>
      </c>
      <c r="E38" s="30">
        <f>'MOC-berth'!AK38</f>
        <v>55625.311650000003</v>
      </c>
      <c r="F38" s="30">
        <f>'MOC-berth'!AL38</f>
        <v>9411.8305</v>
      </c>
      <c r="G38" s="30">
        <f>'MOC-berth'!AM38</f>
        <v>0</v>
      </c>
      <c r="H38" s="30">
        <f>'MOC-ancho'!U38</f>
        <v>0</v>
      </c>
      <c r="I38" s="30">
        <f>'MOC-ancho'!V38</f>
        <v>0</v>
      </c>
      <c r="J38" s="30">
        <f>'MOC-ancho'!W38</f>
        <v>0</v>
      </c>
      <c r="K38" s="30">
        <f>'MOC-ancho'!X38</f>
        <v>0</v>
      </c>
      <c r="L38" s="30">
        <f t="shared" ref="L38" si="7">+L39+L40</f>
        <v>83000.659149999992</v>
      </c>
    </row>
    <row r="39" spans="1:13" x14ac:dyDescent="0.2">
      <c r="A39" s="10" t="s">
        <v>4</v>
      </c>
      <c r="B39" s="6"/>
      <c r="C39" s="7"/>
      <c r="D39" s="30">
        <f>'MOC-berth'!AJ39</f>
        <v>13225.627</v>
      </c>
      <c r="E39" s="30">
        <f>'MOC-berth'!AK39</f>
        <v>55625.311650000003</v>
      </c>
      <c r="F39" s="30">
        <f>'MOC-berth'!AL39</f>
        <v>9411.8305</v>
      </c>
      <c r="G39" s="30">
        <f>'MOC-berth'!AM39</f>
        <v>0</v>
      </c>
      <c r="H39" s="30">
        <f>'MOC-ancho'!U39</f>
        <v>0</v>
      </c>
      <c r="I39" s="30">
        <f>'MOC-ancho'!V39</f>
        <v>0</v>
      </c>
      <c r="J39" s="30">
        <f>'MOC-ancho'!W39</f>
        <v>0</v>
      </c>
      <c r="K39" s="30">
        <f>'MOC-ancho'!X39</f>
        <v>0</v>
      </c>
      <c r="L39" s="30">
        <f>SUM(D39:K39)</f>
        <v>78262.769149999993</v>
      </c>
    </row>
    <row r="40" spans="1:13" x14ac:dyDescent="0.2">
      <c r="A40" s="10" t="s">
        <v>5</v>
      </c>
      <c r="B40" s="6"/>
      <c r="C40" s="7"/>
      <c r="D40" s="30">
        <f>'MOC-berth'!AJ40</f>
        <v>4737.8899999999994</v>
      </c>
      <c r="E40" s="30">
        <f>'MOC-berth'!AK40</f>
        <v>0</v>
      </c>
      <c r="F40" s="30">
        <f>'MOC-berth'!AL40</f>
        <v>0</v>
      </c>
      <c r="G40" s="30">
        <f>'MOC-berth'!AM40</f>
        <v>0</v>
      </c>
      <c r="H40" s="30">
        <f>'MOC-ancho'!U40</f>
        <v>0</v>
      </c>
      <c r="I40" s="30">
        <f>'MOC-ancho'!V40</f>
        <v>0</v>
      </c>
      <c r="J40" s="30">
        <f>'MOC-ancho'!W40</f>
        <v>0</v>
      </c>
      <c r="K40" s="30">
        <f>'MOC-ancho'!X40</f>
        <v>0</v>
      </c>
      <c r="L40" s="30">
        <f>SUM(D40:K40)</f>
        <v>4737.8899999999994</v>
      </c>
    </row>
    <row r="41" spans="1:13" x14ac:dyDescent="0.2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</row>
    <row r="42" spans="1:13" x14ac:dyDescent="0.2">
      <c r="A42" s="10" t="s">
        <v>11</v>
      </c>
      <c r="B42" s="6"/>
      <c r="C42" s="7"/>
      <c r="D42" s="30">
        <f>'MOC-berth'!AJ42</f>
        <v>22075.133333332487</v>
      </c>
      <c r="E42" s="30">
        <f>'MOC-berth'!AK42</f>
        <v>0</v>
      </c>
      <c r="F42" s="30">
        <f>'MOC-berth'!AL42</f>
        <v>488.91666666697711</v>
      </c>
      <c r="G42" s="30">
        <f>'MOC-berth'!AM42</f>
        <v>119559.44999999751</v>
      </c>
      <c r="H42" s="30">
        <f>'MOC-ancho'!U42</f>
        <v>0</v>
      </c>
      <c r="I42" s="30">
        <f>'MOC-ancho'!V42</f>
        <v>0</v>
      </c>
      <c r="J42" s="30">
        <f>'MOC-ancho'!W42</f>
        <v>0</v>
      </c>
      <c r="K42" s="30">
        <f>'MOC-ancho'!X42</f>
        <v>0</v>
      </c>
      <c r="L42" s="30">
        <f t="shared" ref="L42" si="8">+L43+L44</f>
        <v>142123.49999999697</v>
      </c>
    </row>
    <row r="43" spans="1:13" x14ac:dyDescent="0.2">
      <c r="A43" s="10" t="s">
        <v>4</v>
      </c>
      <c r="B43" s="6"/>
      <c r="C43" s="7"/>
      <c r="D43" s="30">
        <f>'MOC-berth'!AJ43</f>
        <v>17248.266666665673</v>
      </c>
      <c r="E43" s="30">
        <f>'MOC-berth'!AK43</f>
        <v>0</v>
      </c>
      <c r="F43" s="30">
        <f>'MOC-berth'!AL43</f>
        <v>488.91666666697711</v>
      </c>
      <c r="G43" s="30">
        <f>'MOC-berth'!AM43</f>
        <v>119476.26666666416</v>
      </c>
      <c r="H43" s="30">
        <f>'MOC-ancho'!U43</f>
        <v>0</v>
      </c>
      <c r="I43" s="30">
        <f>'MOC-ancho'!V43</f>
        <v>0</v>
      </c>
      <c r="J43" s="30">
        <f>'MOC-ancho'!W43</f>
        <v>0</v>
      </c>
      <c r="K43" s="30">
        <f>'MOC-ancho'!X43</f>
        <v>0</v>
      </c>
      <c r="L43" s="30">
        <f>SUM(D43:K43)</f>
        <v>137213.44999999681</v>
      </c>
    </row>
    <row r="44" spans="1:13" x14ac:dyDescent="0.2">
      <c r="A44" s="10" t="s">
        <v>5</v>
      </c>
      <c r="B44" s="6"/>
      <c r="C44" s="7"/>
      <c r="D44" s="30">
        <f>'MOC-berth'!AJ44</f>
        <v>4826.8666666668141</v>
      </c>
      <c r="E44" s="30">
        <f>'MOC-berth'!AK44</f>
        <v>0</v>
      </c>
      <c r="F44" s="30">
        <f>'MOC-berth'!AL44</f>
        <v>0</v>
      </c>
      <c r="G44" s="30">
        <f>'MOC-berth'!AM44</f>
        <v>83.183333333348855</v>
      </c>
      <c r="H44" s="30">
        <f>'MOC-ancho'!U44</f>
        <v>0</v>
      </c>
      <c r="I44" s="30">
        <f>'MOC-ancho'!V44</f>
        <v>0</v>
      </c>
      <c r="J44" s="30">
        <f>'MOC-ancho'!W44</f>
        <v>0</v>
      </c>
      <c r="K44" s="30">
        <f>'MOC-ancho'!X44</f>
        <v>0</v>
      </c>
      <c r="L44" s="30">
        <f>SUM(D44:K44)</f>
        <v>4910.050000000163</v>
      </c>
    </row>
    <row r="45" spans="1:13" x14ac:dyDescent="0.2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</row>
    <row r="46" spans="1:13" x14ac:dyDescent="0.2">
      <c r="A46" s="10" t="s">
        <v>12</v>
      </c>
      <c r="B46" s="6"/>
      <c r="C46" s="7"/>
      <c r="D46" s="30">
        <f>'MOC-berth'!AJ46</f>
        <v>75300.466666678665</v>
      </c>
      <c r="E46" s="30">
        <f>'MOC-berth'!AK46</f>
        <v>63802.966666672612</v>
      </c>
      <c r="F46" s="30">
        <f>'MOC-berth'!AL46</f>
        <v>15063.849999999045</v>
      </c>
      <c r="G46" s="30">
        <f>'MOC-berth'!AM46</f>
        <v>267559.61666666763</v>
      </c>
      <c r="H46" s="30">
        <f>'MOC-ancho'!U46</f>
        <v>201.5</v>
      </c>
      <c r="I46" s="30">
        <f>'MOC-ancho'!V46</f>
        <v>0</v>
      </c>
      <c r="J46" s="30">
        <f>'MOC-ancho'!W46</f>
        <v>932.49999999988358</v>
      </c>
      <c r="K46" s="30">
        <f>'MOC-ancho'!X46</f>
        <v>11143.29999999993</v>
      </c>
      <c r="L46" s="30">
        <f t="shared" ref="L46" si="9">+L47+L48</f>
        <v>434004.20000001776</v>
      </c>
      <c r="M46" s="28"/>
    </row>
    <row r="47" spans="1:13" x14ac:dyDescent="0.2">
      <c r="A47" s="10" t="s">
        <v>4</v>
      </c>
      <c r="B47" s="6"/>
      <c r="C47" s="7"/>
      <c r="D47" s="30">
        <f>'MOC-berth'!AJ47</f>
        <v>55036.1000000122</v>
      </c>
      <c r="E47" s="30">
        <f>'MOC-berth'!AK47</f>
        <v>63802.966666672612</v>
      </c>
      <c r="F47" s="30">
        <f>'MOC-berth'!AL47</f>
        <v>15063.849999999045</v>
      </c>
      <c r="G47" s="30">
        <f>'MOC-berth'!AM47</f>
        <v>259090.03333333414</v>
      </c>
      <c r="H47" s="30">
        <f>'MOC-ancho'!U47</f>
        <v>40.5</v>
      </c>
      <c r="I47" s="30">
        <f>'MOC-ancho'!V47</f>
        <v>0</v>
      </c>
      <c r="J47" s="30">
        <f>'MOC-ancho'!W47</f>
        <v>932.49999999988358</v>
      </c>
      <c r="K47" s="30">
        <f>'MOC-ancho'!X47</f>
        <v>11143.29999999993</v>
      </c>
      <c r="L47" s="30">
        <f>SUM(D47:K47)</f>
        <v>405109.25000001781</v>
      </c>
      <c r="M47" s="28"/>
    </row>
    <row r="48" spans="1:13" x14ac:dyDescent="0.2">
      <c r="A48" s="10" t="s">
        <v>5</v>
      </c>
      <c r="B48" s="6"/>
      <c r="C48" s="7"/>
      <c r="D48" s="30">
        <f>'MOC-berth'!AJ48</f>
        <v>20264.366666666465</v>
      </c>
      <c r="E48" s="30">
        <f>'MOC-berth'!AK48</f>
        <v>0</v>
      </c>
      <c r="F48" s="30">
        <f>'MOC-berth'!AL48</f>
        <v>0</v>
      </c>
      <c r="G48" s="30">
        <f>'MOC-berth'!AM48</f>
        <v>8469.5833333334886</v>
      </c>
      <c r="H48" s="30">
        <f>'MOC-ancho'!U48</f>
        <v>161</v>
      </c>
      <c r="I48" s="30">
        <f>'MOC-ancho'!V48</f>
        <v>0</v>
      </c>
      <c r="J48" s="30">
        <f>'MOC-ancho'!W48</f>
        <v>0</v>
      </c>
      <c r="K48" s="30">
        <f>'MOC-ancho'!X48</f>
        <v>0</v>
      </c>
      <c r="L48" s="30">
        <f>SUM(D48:K48)</f>
        <v>28894.949999999953</v>
      </c>
    </row>
    <row r="49" spans="1:18" x14ac:dyDescent="0.2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</row>
    <row r="50" spans="1:18" x14ac:dyDescent="0.2">
      <c r="A50" s="10" t="s">
        <v>13</v>
      </c>
      <c r="B50" s="6"/>
      <c r="C50" s="7"/>
      <c r="D50" s="30">
        <f>'MOC-berth'!AJ50</f>
        <v>57336.949666678658</v>
      </c>
      <c r="E50" s="30">
        <f>'MOC-berth'!AK50</f>
        <v>8177.6550166726101</v>
      </c>
      <c r="F50" s="30">
        <f>'MOC-berth'!AL50</f>
        <v>5652.0194999990454</v>
      </c>
      <c r="G50" s="30">
        <f>'MOC-berth'!AM50</f>
        <v>267559.61666666763</v>
      </c>
      <c r="H50" s="30">
        <f>'MOC-ancho'!U50</f>
        <v>201.5</v>
      </c>
      <c r="I50" s="30">
        <f>'MOC-ancho'!V50</f>
        <v>0</v>
      </c>
      <c r="J50" s="30">
        <f>'MOC-ancho'!W50</f>
        <v>932.49999999988358</v>
      </c>
      <c r="K50" s="30">
        <f>'MOC-ancho'!X50</f>
        <v>11143.29999999993</v>
      </c>
      <c r="L50" s="30">
        <f t="shared" ref="L50" si="10">+L51+L52</f>
        <v>351003.54085001774</v>
      </c>
    </row>
    <row r="51" spans="1:18" x14ac:dyDescent="0.2">
      <c r="A51" s="10" t="s">
        <v>4</v>
      </c>
      <c r="B51" s="6"/>
      <c r="C51" s="7"/>
      <c r="D51" s="30">
        <f>'MOC-berth'!AJ51</f>
        <v>41810.473000012193</v>
      </c>
      <c r="E51" s="30">
        <f>'MOC-berth'!AK51</f>
        <v>8177.6550166726101</v>
      </c>
      <c r="F51" s="30">
        <f>'MOC-berth'!AL51</f>
        <v>5652.0194999990454</v>
      </c>
      <c r="G51" s="30">
        <f>'MOC-berth'!AM51</f>
        <v>259090.03333333414</v>
      </c>
      <c r="H51" s="30">
        <f>'MOC-ancho'!U51</f>
        <v>40.5</v>
      </c>
      <c r="I51" s="30">
        <f>'MOC-ancho'!V51</f>
        <v>0</v>
      </c>
      <c r="J51" s="30">
        <f>'MOC-ancho'!W51</f>
        <v>932.49999999988358</v>
      </c>
      <c r="K51" s="30">
        <f>'MOC-ancho'!X51</f>
        <v>11143.29999999993</v>
      </c>
      <c r="L51" s="30">
        <f>SUM(D51:K51)</f>
        <v>326846.4808500178</v>
      </c>
    </row>
    <row r="52" spans="1:18" x14ac:dyDescent="0.2">
      <c r="A52" s="10" t="s">
        <v>5</v>
      </c>
      <c r="B52" s="6"/>
      <c r="C52" s="7"/>
      <c r="D52" s="30">
        <f>'MOC-berth'!AJ52</f>
        <v>15526.476666666464</v>
      </c>
      <c r="E52" s="30">
        <f>'MOC-berth'!AK52</f>
        <v>0</v>
      </c>
      <c r="F52" s="30">
        <f>'MOC-berth'!AL52</f>
        <v>0</v>
      </c>
      <c r="G52" s="30">
        <f>'MOC-berth'!AM52</f>
        <v>8469.5833333334886</v>
      </c>
      <c r="H52" s="30">
        <f>'MOC-ancho'!U52</f>
        <v>161</v>
      </c>
      <c r="I52" s="30">
        <f>'MOC-ancho'!V52</f>
        <v>0</v>
      </c>
      <c r="J52" s="30">
        <f>'MOC-ancho'!W52</f>
        <v>0</v>
      </c>
      <c r="K52" s="30">
        <f>'MOC-ancho'!X52</f>
        <v>0</v>
      </c>
      <c r="L52" s="30">
        <f>SUM(D52:K52)</f>
        <v>24157.059999999954</v>
      </c>
    </row>
    <row r="53" spans="1:18" x14ac:dyDescent="0.2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</row>
    <row r="54" spans="1:18" x14ac:dyDescent="0.2">
      <c r="A54" s="10" t="s">
        <v>14</v>
      </c>
      <c r="B54" s="6"/>
      <c r="C54" s="7"/>
      <c r="D54" s="30">
        <f>'MOC-berth'!AJ54</f>
        <v>97375.600000011153</v>
      </c>
      <c r="E54" s="30">
        <f>'MOC-berth'!AK54</f>
        <v>63802.966666672612</v>
      </c>
      <c r="F54" s="30">
        <f>'MOC-berth'!AL54</f>
        <v>15552.766666666023</v>
      </c>
      <c r="G54" s="30">
        <f>'MOC-berth'!AM54</f>
        <v>387119.06666666514</v>
      </c>
      <c r="H54" s="30">
        <f>'MOC-ancho'!U54</f>
        <v>201.5</v>
      </c>
      <c r="I54" s="30">
        <f>'MOC-ancho'!V54</f>
        <v>0</v>
      </c>
      <c r="J54" s="30">
        <f>'MOC-ancho'!W54</f>
        <v>932.49999999988358</v>
      </c>
      <c r="K54" s="30">
        <f>'MOC-ancho'!X54</f>
        <v>11143.29999999993</v>
      </c>
      <c r="L54" s="30">
        <f>+L55+L56</f>
        <v>576127.70000001474</v>
      </c>
    </row>
    <row r="55" spans="1:18" x14ac:dyDescent="0.2">
      <c r="A55" s="10" t="s">
        <v>4</v>
      </c>
      <c r="B55" s="6"/>
      <c r="C55" s="7"/>
      <c r="D55" s="30">
        <f>'MOC-berth'!AJ55</f>
        <v>72284.366666677874</v>
      </c>
      <c r="E55" s="30">
        <f>'MOC-berth'!AK55</f>
        <v>63802.966666672612</v>
      </c>
      <c r="F55" s="30">
        <f>'MOC-berth'!AL55</f>
        <v>15552.766666666023</v>
      </c>
      <c r="G55" s="30">
        <f>'MOC-berth'!AM55</f>
        <v>378566.2999999983</v>
      </c>
      <c r="H55" s="30">
        <f>'MOC-ancho'!U55</f>
        <v>40.5</v>
      </c>
      <c r="I55" s="30">
        <f>'MOC-ancho'!V55</f>
        <v>0</v>
      </c>
      <c r="J55" s="30">
        <f>'MOC-ancho'!W55</f>
        <v>932.49999999988358</v>
      </c>
      <c r="K55" s="30">
        <f>'MOC-ancho'!X55</f>
        <v>11143.29999999993</v>
      </c>
      <c r="L55" s="30">
        <f>SUM(D55:K55)</f>
        <v>542322.70000001462</v>
      </c>
    </row>
    <row r="56" spans="1:18" x14ac:dyDescent="0.2">
      <c r="A56" s="10" t="s">
        <v>5</v>
      </c>
      <c r="B56" s="6"/>
      <c r="C56" s="7"/>
      <c r="D56" s="30">
        <f>'MOC-berth'!AJ56</f>
        <v>25091.233333333279</v>
      </c>
      <c r="E56" s="30">
        <f>'MOC-berth'!AK56</f>
        <v>0</v>
      </c>
      <c r="F56" s="30">
        <f>'MOC-berth'!AL56</f>
        <v>0</v>
      </c>
      <c r="G56" s="30">
        <f>'MOC-berth'!AM56</f>
        <v>8552.7666666668374</v>
      </c>
      <c r="H56" s="30">
        <f>'MOC-ancho'!U56</f>
        <v>161</v>
      </c>
      <c r="I56" s="30">
        <f>'MOC-ancho'!V56</f>
        <v>0</v>
      </c>
      <c r="J56" s="30">
        <f>'MOC-ancho'!W56</f>
        <v>0</v>
      </c>
      <c r="K56" s="30">
        <f>'MOC-ancho'!X56</f>
        <v>0</v>
      </c>
      <c r="L56" s="30">
        <f>SUM(D56:K56)</f>
        <v>33805.000000000116</v>
      </c>
    </row>
    <row r="57" spans="1:18" x14ac:dyDescent="0.2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</row>
    <row r="58" spans="1:18" ht="15.75" x14ac:dyDescent="0.25">
      <c r="A58" s="15" t="s">
        <v>15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  <c r="N58" s="59"/>
      <c r="O58" s="59"/>
      <c r="P58" s="59"/>
      <c r="Q58" s="59"/>
      <c r="R58" s="59"/>
    </row>
    <row r="59" spans="1:18" ht="15.75" x14ac:dyDescent="0.25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  <c r="N59" s="60"/>
      <c r="O59" s="60"/>
      <c r="P59" s="60"/>
      <c r="Q59" s="60"/>
      <c r="R59" s="60"/>
    </row>
    <row r="60" spans="1:18" ht="15.75" x14ac:dyDescent="0.25">
      <c r="A60" s="5" t="s">
        <v>16</v>
      </c>
      <c r="B60" s="18"/>
      <c r="C60" s="19"/>
      <c r="D60" s="30">
        <f>'MOC-berth'!AJ60</f>
        <v>6683369.4174000006</v>
      </c>
      <c r="E60" s="30">
        <f>'MOC-berth'!AK60</f>
        <v>45761.287968379445</v>
      </c>
      <c r="F60" s="30">
        <f>'MOC-berth'!AL60</f>
        <v>67281.937999999995</v>
      </c>
      <c r="G60" s="30">
        <f>'MOC-berth'!AM60</f>
        <v>3782731.1207999997</v>
      </c>
      <c r="H60" s="30">
        <f>'MOC-ancho'!U60</f>
        <v>0</v>
      </c>
      <c r="I60" s="30">
        <f>'MOC-ancho'!V60</f>
        <v>0</v>
      </c>
      <c r="J60" s="30">
        <f>'MOC-ancho'!W60</f>
        <v>7316.4920000000002</v>
      </c>
      <c r="K60" s="30">
        <f>'MOC-ancho'!X60</f>
        <v>23670.776000000002</v>
      </c>
      <c r="L60" s="30">
        <f t="shared" ref="L60" si="11">+L62+L80</f>
        <v>10610131.032168379</v>
      </c>
      <c r="N60" s="61"/>
      <c r="O60" s="61"/>
      <c r="P60" s="61"/>
      <c r="Q60" s="61"/>
      <c r="R60" s="61"/>
    </row>
    <row r="61" spans="1:18" ht="15.75" x14ac:dyDescent="0.25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  <c r="N61" s="60"/>
      <c r="O61" s="60"/>
      <c r="P61" s="60"/>
      <c r="Q61" s="60"/>
      <c r="R61" s="60"/>
    </row>
    <row r="62" spans="1:18" ht="15.75" x14ac:dyDescent="0.25">
      <c r="A62" s="5" t="s">
        <v>17</v>
      </c>
      <c r="B62" s="18"/>
      <c r="C62" s="19"/>
      <c r="D62" s="30">
        <f>'MOC-berth'!AJ62</f>
        <v>5119522.2914000005</v>
      </c>
      <c r="E62" s="30">
        <f>'MOC-berth'!AK62</f>
        <v>45761.287968379445</v>
      </c>
      <c r="F62" s="30">
        <f>'MOC-berth'!AL62</f>
        <v>67281.937999999995</v>
      </c>
      <c r="G62" s="30">
        <f>'MOC-berth'!AM62</f>
        <v>2336910.8787999996</v>
      </c>
      <c r="H62" s="30">
        <f>'MOC-ancho'!U62</f>
        <v>0</v>
      </c>
      <c r="I62" s="30">
        <f>'MOC-ancho'!V62</f>
        <v>0</v>
      </c>
      <c r="J62" s="30">
        <f>'MOC-ancho'!W62</f>
        <v>7316.4920000000002</v>
      </c>
      <c r="K62" s="30">
        <f>'MOC-ancho'!X62</f>
        <v>23670.776000000002</v>
      </c>
      <c r="L62" s="30">
        <f t="shared" ref="L62" si="12">+L64+L72</f>
        <v>7600463.6641683793</v>
      </c>
      <c r="N62" s="61"/>
      <c r="O62" s="61"/>
      <c r="P62" s="61"/>
      <c r="Q62" s="61"/>
      <c r="R62" s="61"/>
    </row>
    <row r="63" spans="1:18" ht="15.75" x14ac:dyDescent="0.25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  <c r="N63" s="60"/>
      <c r="O63" s="60"/>
      <c r="P63" s="60"/>
      <c r="Q63" s="60"/>
      <c r="R63" s="60"/>
    </row>
    <row r="64" spans="1:18" ht="15.75" x14ac:dyDescent="0.25">
      <c r="A64" s="5" t="s">
        <v>18</v>
      </c>
      <c r="B64" s="18"/>
      <c r="C64" s="19"/>
      <c r="D64" s="30">
        <f>'MOC-berth'!AJ64</f>
        <v>2527349.6625999999</v>
      </c>
      <c r="E64" s="30">
        <f>'MOC-berth'!AK64</f>
        <v>20829.18</v>
      </c>
      <c r="F64" s="30">
        <f>'MOC-berth'!AL64</f>
        <v>37373.337</v>
      </c>
      <c r="G64" s="30">
        <f>'MOC-berth'!AM64</f>
        <v>796140.14079999994</v>
      </c>
      <c r="H64" s="30">
        <f>'MOC-ancho'!U64</f>
        <v>0</v>
      </c>
      <c r="I64" s="30">
        <f>'MOC-ancho'!V64</f>
        <v>0</v>
      </c>
      <c r="J64" s="30">
        <f>'MOC-ancho'!W64</f>
        <v>7316.4920000000002</v>
      </c>
      <c r="K64" s="30">
        <f>'MOC-ancho'!X64</f>
        <v>23670.776000000002</v>
      </c>
      <c r="L64" s="30">
        <f t="shared" ref="L64" si="13">SUM(L65:L70)</f>
        <v>3412679.5883999998</v>
      </c>
      <c r="N64" s="60"/>
      <c r="O64" s="60"/>
      <c r="P64" s="60"/>
      <c r="Q64" s="60"/>
      <c r="R64" s="60"/>
    </row>
    <row r="65" spans="1:18" ht="15.75" x14ac:dyDescent="0.25">
      <c r="A65" s="10" t="s">
        <v>19</v>
      </c>
      <c r="B65" s="6"/>
      <c r="C65" s="7"/>
      <c r="D65" s="30">
        <f>'MOC-berth'!AJ65</f>
        <v>441895.07959999994</v>
      </c>
      <c r="E65" s="30">
        <f>'MOC-berth'!AK65</f>
        <v>20829.18</v>
      </c>
      <c r="F65" s="30">
        <f>'MOC-berth'!AL65</f>
        <v>35572.71</v>
      </c>
      <c r="G65" s="30">
        <f>'MOC-berth'!AM65</f>
        <v>131235.07279999999</v>
      </c>
      <c r="H65" s="30">
        <f>'MOC-ancho'!U65</f>
        <v>0</v>
      </c>
      <c r="I65" s="30">
        <f>'MOC-ancho'!V65</f>
        <v>0</v>
      </c>
      <c r="J65" s="30">
        <f>'MOC-ancho'!W65</f>
        <v>0</v>
      </c>
      <c r="K65" s="30">
        <f>'MOC-ancho'!X65</f>
        <v>0</v>
      </c>
      <c r="L65" s="30">
        <f>SUM(D65:K65)</f>
        <v>629532.04239999992</v>
      </c>
      <c r="N65" s="60"/>
      <c r="O65" s="60"/>
      <c r="P65" s="60"/>
      <c r="Q65" s="60"/>
      <c r="R65" s="60"/>
    </row>
    <row r="66" spans="1:18" ht="15.75" x14ac:dyDescent="0.25">
      <c r="A66" s="10" t="s">
        <v>20</v>
      </c>
      <c r="B66" s="6"/>
      <c r="C66" s="7"/>
      <c r="D66" s="30">
        <f>'MOC-berth'!AJ66</f>
        <v>111921.37300000001</v>
      </c>
      <c r="E66" s="30">
        <f>'MOC-berth'!AK66</f>
        <v>0</v>
      </c>
      <c r="F66" s="30">
        <f>'MOC-berth'!AL66</f>
        <v>1800.627</v>
      </c>
      <c r="G66" s="30">
        <f>'MOC-berth'!AM66</f>
        <v>166265.79899999997</v>
      </c>
      <c r="H66" s="30">
        <f>'MOC-ancho'!U66</f>
        <v>0</v>
      </c>
      <c r="I66" s="30">
        <f>'MOC-ancho'!V66</f>
        <v>0</v>
      </c>
      <c r="J66" s="30">
        <f>'MOC-ancho'!W66</f>
        <v>7316.4920000000002</v>
      </c>
      <c r="K66" s="30">
        <f>'MOC-ancho'!X66</f>
        <v>23670.776000000002</v>
      </c>
      <c r="L66" s="30">
        <f t="shared" ref="L66:L70" si="14">SUM(D66:K66)</f>
        <v>310975.06700000004</v>
      </c>
      <c r="N66" s="61"/>
      <c r="O66" s="61"/>
      <c r="P66" s="61"/>
      <c r="Q66" s="61"/>
      <c r="R66" s="61"/>
    </row>
    <row r="67" spans="1:18" ht="15.75" x14ac:dyDescent="0.25">
      <c r="A67" s="10" t="s">
        <v>21</v>
      </c>
      <c r="B67" s="6"/>
      <c r="C67" s="7"/>
      <c r="D67" s="30">
        <f>'MOC-berth'!AJ67</f>
        <v>0</v>
      </c>
      <c r="E67" s="30">
        <f>'MOC-berth'!AK67</f>
        <v>0</v>
      </c>
      <c r="F67" s="30">
        <f>'MOC-berth'!AL67</f>
        <v>0</v>
      </c>
      <c r="G67" s="30">
        <f>'MOC-berth'!AM67</f>
        <v>293226.34900000005</v>
      </c>
      <c r="H67" s="30">
        <f>'MOC-ancho'!U67</f>
        <v>0</v>
      </c>
      <c r="I67" s="30">
        <f>'MOC-ancho'!V67</f>
        <v>0</v>
      </c>
      <c r="J67" s="30">
        <f>'MOC-ancho'!W67</f>
        <v>0</v>
      </c>
      <c r="K67" s="30">
        <f>'MOC-ancho'!X67</f>
        <v>0</v>
      </c>
      <c r="L67" s="30">
        <f t="shared" si="14"/>
        <v>293226.34900000005</v>
      </c>
      <c r="N67" s="60"/>
      <c r="O67" s="60"/>
      <c r="P67" s="60"/>
      <c r="Q67" s="60"/>
      <c r="R67" s="60"/>
    </row>
    <row r="68" spans="1:18" ht="15.75" x14ac:dyDescent="0.25">
      <c r="A68" s="10" t="s">
        <v>22</v>
      </c>
      <c r="B68" s="6"/>
      <c r="C68" s="7"/>
      <c r="D68" s="30">
        <f>'MOC-berth'!AJ68</f>
        <v>1973533.21</v>
      </c>
      <c r="E68" s="30">
        <f>'MOC-berth'!AK68</f>
        <v>0</v>
      </c>
      <c r="F68" s="30">
        <f>'MOC-berth'!AL68</f>
        <v>0</v>
      </c>
      <c r="G68" s="30">
        <f>'MOC-berth'!AM68</f>
        <v>205412.91999999998</v>
      </c>
      <c r="H68" s="30">
        <f>'MOC-ancho'!U68</f>
        <v>0</v>
      </c>
      <c r="I68" s="30">
        <f>'MOC-ancho'!V68</f>
        <v>0</v>
      </c>
      <c r="J68" s="30">
        <f>'MOC-ancho'!W68</f>
        <v>0</v>
      </c>
      <c r="K68" s="30">
        <f>'MOC-ancho'!X68</f>
        <v>0</v>
      </c>
      <c r="L68" s="30">
        <f t="shared" si="14"/>
        <v>2178946.13</v>
      </c>
      <c r="N68" s="60"/>
      <c r="O68" s="60"/>
      <c r="P68" s="60"/>
      <c r="Q68" s="60"/>
      <c r="R68" s="60"/>
    </row>
    <row r="69" spans="1:18" ht="15.75" x14ac:dyDescent="0.25">
      <c r="A69" s="10" t="s">
        <v>23</v>
      </c>
      <c r="B69" s="6"/>
      <c r="C69" s="7"/>
      <c r="D69" s="30">
        <f>'MOC-berth'!AJ69</f>
        <v>0</v>
      </c>
      <c r="E69" s="30">
        <f>'MOC-berth'!AK69</f>
        <v>0</v>
      </c>
      <c r="F69" s="30">
        <f>'MOC-berth'!AL69</f>
        <v>0</v>
      </c>
      <c r="G69" s="30">
        <f>'MOC-berth'!AM69</f>
        <v>0</v>
      </c>
      <c r="H69" s="30">
        <f>'MOC-ancho'!U69</f>
        <v>0</v>
      </c>
      <c r="I69" s="30">
        <f>'MOC-ancho'!V69</f>
        <v>0</v>
      </c>
      <c r="J69" s="30">
        <f>'MOC-ancho'!W69</f>
        <v>0</v>
      </c>
      <c r="K69" s="30">
        <f>'MOC-ancho'!X69</f>
        <v>0</v>
      </c>
      <c r="L69" s="30">
        <f t="shared" si="14"/>
        <v>0</v>
      </c>
      <c r="N69" s="60"/>
      <c r="O69" s="60"/>
      <c r="P69" s="60"/>
      <c r="Q69" s="60"/>
      <c r="R69" s="60"/>
    </row>
    <row r="70" spans="1:18" ht="15.75" x14ac:dyDescent="0.25">
      <c r="A70" s="10" t="s">
        <v>24</v>
      </c>
      <c r="B70" s="6"/>
      <c r="C70" s="7"/>
      <c r="D70" s="30">
        <f>'MOC-berth'!AJ70</f>
        <v>0</v>
      </c>
      <c r="E70" s="30">
        <f>'MOC-berth'!AK70</f>
        <v>0</v>
      </c>
      <c r="F70" s="30">
        <f>'MOC-berth'!AL70</f>
        <v>0</v>
      </c>
      <c r="G70" s="30">
        <f>'MOC-berth'!AM70</f>
        <v>0</v>
      </c>
      <c r="H70" s="30">
        <f>'MOC-ancho'!U70</f>
        <v>0</v>
      </c>
      <c r="I70" s="30">
        <f>'MOC-ancho'!V70</f>
        <v>0</v>
      </c>
      <c r="J70" s="30">
        <f>'MOC-ancho'!W70</f>
        <v>0</v>
      </c>
      <c r="K70" s="30">
        <f>'MOC-ancho'!X70</f>
        <v>0</v>
      </c>
      <c r="L70" s="30">
        <f t="shared" si="14"/>
        <v>0</v>
      </c>
      <c r="N70" s="61"/>
      <c r="O70" s="61"/>
      <c r="P70" s="61"/>
      <c r="Q70" s="61"/>
      <c r="R70" s="61"/>
    </row>
    <row r="71" spans="1:18" ht="15.75" x14ac:dyDescent="0.25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  <c r="N71" s="60"/>
      <c r="O71" s="60"/>
      <c r="P71" s="60"/>
      <c r="Q71" s="60"/>
      <c r="R71" s="60"/>
    </row>
    <row r="72" spans="1:18" ht="15.75" x14ac:dyDescent="0.25">
      <c r="A72" s="5" t="s">
        <v>25</v>
      </c>
      <c r="B72" s="18"/>
      <c r="C72" s="19"/>
      <c r="D72" s="30">
        <f>'MOC-berth'!AJ72</f>
        <v>2592172.6288000001</v>
      </c>
      <c r="E72" s="30">
        <f>'MOC-berth'!AK72</f>
        <v>24932.107968379441</v>
      </c>
      <c r="F72" s="30">
        <f>'MOC-berth'!AL72</f>
        <v>29908.600999999999</v>
      </c>
      <c r="G72" s="30">
        <f>'MOC-berth'!AM72</f>
        <v>1540770.7379999997</v>
      </c>
      <c r="H72" s="30">
        <f>'MOC-ancho'!U72</f>
        <v>0</v>
      </c>
      <c r="I72" s="30">
        <f>'MOC-ancho'!V72</f>
        <v>0</v>
      </c>
      <c r="J72" s="30">
        <f>'MOC-ancho'!W72</f>
        <v>0</v>
      </c>
      <c r="K72" s="30">
        <f>'MOC-ancho'!X72</f>
        <v>0</v>
      </c>
      <c r="L72" s="30">
        <f t="shared" ref="L72" si="15">SUM(L73:L78)</f>
        <v>4187784.0757683795</v>
      </c>
      <c r="N72" s="60"/>
      <c r="O72" s="60"/>
      <c r="P72" s="60"/>
      <c r="Q72" s="60"/>
      <c r="R72" s="60"/>
    </row>
    <row r="73" spans="1:18" ht="15.75" x14ac:dyDescent="0.25">
      <c r="A73" s="10" t="s">
        <v>19</v>
      </c>
      <c r="B73" s="6"/>
      <c r="C73" s="7"/>
      <c r="D73" s="30">
        <f>'MOC-berth'!AJ73</f>
        <v>512973.36780000001</v>
      </c>
      <c r="E73" s="30">
        <f>'MOC-berth'!AK73</f>
        <v>24932.107968379441</v>
      </c>
      <c r="F73" s="30">
        <f>'MOC-berth'!AL73</f>
        <v>1377.18</v>
      </c>
      <c r="G73" s="30">
        <f>'MOC-berth'!AM73</f>
        <v>766651.67099999986</v>
      </c>
      <c r="H73" s="30">
        <f>'MOC-ancho'!U73</f>
        <v>0</v>
      </c>
      <c r="I73" s="30">
        <f>'MOC-ancho'!V73</f>
        <v>0</v>
      </c>
      <c r="J73" s="30">
        <f>'MOC-ancho'!W73</f>
        <v>0</v>
      </c>
      <c r="K73" s="30">
        <f>'MOC-ancho'!X73</f>
        <v>0</v>
      </c>
      <c r="L73" s="30">
        <f>SUM(D73:K73)</f>
        <v>1305934.3267683792</v>
      </c>
      <c r="N73" s="60"/>
      <c r="O73" s="60"/>
      <c r="P73" s="60"/>
      <c r="Q73" s="60"/>
      <c r="R73" s="60"/>
    </row>
    <row r="74" spans="1:18" ht="15.75" x14ac:dyDescent="0.25">
      <c r="A74" s="10" t="s">
        <v>20</v>
      </c>
      <c r="B74" s="6"/>
      <c r="C74" s="7"/>
      <c r="D74" s="30">
        <f>'MOC-berth'!AJ74</f>
        <v>587212.35100000014</v>
      </c>
      <c r="E74" s="30">
        <f>'MOC-berth'!AK74</f>
        <v>0</v>
      </c>
      <c r="F74" s="30">
        <f>'MOC-berth'!AL74</f>
        <v>25131.420999999998</v>
      </c>
      <c r="G74" s="30">
        <f>'MOC-berth'!AM74</f>
        <v>39070.364999999998</v>
      </c>
      <c r="H74" s="30">
        <f>'MOC-ancho'!U74</f>
        <v>0</v>
      </c>
      <c r="I74" s="30">
        <f>'MOC-ancho'!V74</f>
        <v>0</v>
      </c>
      <c r="J74" s="30">
        <f>'MOC-ancho'!W74</f>
        <v>0</v>
      </c>
      <c r="K74" s="30">
        <f>'MOC-ancho'!X74</f>
        <v>0</v>
      </c>
      <c r="L74" s="30">
        <f t="shared" ref="L74:L78" si="16">SUM(D74:K74)</f>
        <v>651414.1370000001</v>
      </c>
      <c r="N74" s="61"/>
      <c r="O74" s="61"/>
      <c r="P74" s="61"/>
      <c r="Q74" s="61"/>
      <c r="R74" s="61"/>
    </row>
    <row r="75" spans="1:18" ht="15.75" x14ac:dyDescent="0.25">
      <c r="A75" s="10" t="s">
        <v>21</v>
      </c>
      <c r="B75" s="6"/>
      <c r="C75" s="7"/>
      <c r="D75" s="30">
        <f>'MOC-berth'!AJ75</f>
        <v>1983.07</v>
      </c>
      <c r="E75" s="30">
        <f>'MOC-berth'!AK75</f>
        <v>0</v>
      </c>
      <c r="F75" s="30">
        <f>'MOC-berth'!AL75</f>
        <v>3400</v>
      </c>
      <c r="G75" s="30">
        <f>'MOC-berth'!AM75</f>
        <v>482293.272</v>
      </c>
      <c r="H75" s="30">
        <f>'MOC-ancho'!U75</f>
        <v>0</v>
      </c>
      <c r="I75" s="30">
        <f>'MOC-ancho'!V75</f>
        <v>0</v>
      </c>
      <c r="J75" s="30">
        <f>'MOC-ancho'!W75</f>
        <v>0</v>
      </c>
      <c r="K75" s="30">
        <f>'MOC-ancho'!X75</f>
        <v>0</v>
      </c>
      <c r="L75" s="30">
        <f t="shared" si="16"/>
        <v>487676.342</v>
      </c>
      <c r="N75" s="60"/>
      <c r="O75" s="60"/>
      <c r="P75" s="60"/>
      <c r="Q75" s="60"/>
      <c r="R75" s="60"/>
    </row>
    <row r="76" spans="1:18" ht="15.75" x14ac:dyDescent="0.25">
      <c r="A76" s="10" t="s">
        <v>26</v>
      </c>
      <c r="B76" s="6"/>
      <c r="C76" s="7"/>
      <c r="D76" s="30">
        <f>'MOC-berth'!AJ76</f>
        <v>1490003.84</v>
      </c>
      <c r="E76" s="30">
        <f>'MOC-berth'!AK76</f>
        <v>0</v>
      </c>
      <c r="F76" s="30">
        <f>'MOC-berth'!AL76</f>
        <v>0</v>
      </c>
      <c r="G76" s="30">
        <f>'MOC-berth'!AM76</f>
        <v>252755.43000000002</v>
      </c>
      <c r="H76" s="30">
        <f>'MOC-ancho'!U76</f>
        <v>0</v>
      </c>
      <c r="I76" s="30">
        <f>'MOC-ancho'!V76</f>
        <v>0</v>
      </c>
      <c r="J76" s="30">
        <f>'MOC-ancho'!W76</f>
        <v>0</v>
      </c>
      <c r="K76" s="30">
        <f>'MOC-ancho'!X76</f>
        <v>0</v>
      </c>
      <c r="L76" s="30">
        <f t="shared" si="16"/>
        <v>1742759.27</v>
      </c>
      <c r="N76" s="60"/>
      <c r="O76" s="60"/>
      <c r="P76" s="60"/>
      <c r="Q76" s="60"/>
      <c r="R76" s="60"/>
    </row>
    <row r="77" spans="1:18" x14ac:dyDescent="0.2">
      <c r="A77" s="10" t="s">
        <v>23</v>
      </c>
      <c r="B77" s="6"/>
      <c r="C77" s="7"/>
      <c r="D77" s="30">
        <f>'MOC-berth'!AJ77</f>
        <v>0</v>
      </c>
      <c r="E77" s="30">
        <f>'MOC-berth'!AK77</f>
        <v>0</v>
      </c>
      <c r="F77" s="30">
        <f>'MOC-berth'!AL77</f>
        <v>0</v>
      </c>
      <c r="G77" s="30">
        <f>'MOC-berth'!AM77</f>
        <v>0</v>
      </c>
      <c r="H77" s="30">
        <f>'MOC-ancho'!U77</f>
        <v>0</v>
      </c>
      <c r="I77" s="30">
        <f>'MOC-ancho'!V77</f>
        <v>0</v>
      </c>
      <c r="J77" s="30">
        <f>'MOC-ancho'!W77</f>
        <v>0</v>
      </c>
      <c r="K77" s="30">
        <f>'MOC-ancho'!X77</f>
        <v>0</v>
      </c>
      <c r="L77" s="30">
        <f t="shared" si="16"/>
        <v>0</v>
      </c>
    </row>
    <row r="78" spans="1:18" x14ac:dyDescent="0.2">
      <c r="A78" s="10" t="s">
        <v>27</v>
      </c>
      <c r="B78" s="6"/>
      <c r="C78" s="7"/>
      <c r="D78" s="30">
        <f>'MOC-berth'!AJ78</f>
        <v>0</v>
      </c>
      <c r="E78" s="30">
        <f>'MOC-berth'!AK78</f>
        <v>0</v>
      </c>
      <c r="F78" s="30">
        <f>'MOC-berth'!AL78</f>
        <v>0</v>
      </c>
      <c r="G78" s="30">
        <f>'MOC-berth'!AM78</f>
        <v>0</v>
      </c>
      <c r="H78" s="30">
        <f>'MOC-ancho'!U78</f>
        <v>0</v>
      </c>
      <c r="I78" s="30">
        <f>'MOC-ancho'!V78</f>
        <v>0</v>
      </c>
      <c r="J78" s="30">
        <f>'MOC-ancho'!W78</f>
        <v>0</v>
      </c>
      <c r="K78" s="30">
        <f>'MOC-ancho'!X78</f>
        <v>0</v>
      </c>
      <c r="L78" s="30">
        <f t="shared" si="16"/>
        <v>0</v>
      </c>
    </row>
    <row r="79" spans="1:18" x14ac:dyDescent="0.2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</row>
    <row r="80" spans="1:18" ht="15.75" x14ac:dyDescent="0.25">
      <c r="A80" s="20" t="s">
        <v>28</v>
      </c>
      <c r="B80" s="21"/>
      <c r="C80" s="22"/>
      <c r="D80" s="30">
        <f>'MOC-berth'!AJ80</f>
        <v>1563847.1259999999</v>
      </c>
      <c r="E80" s="30">
        <f>'MOC-berth'!AK80</f>
        <v>0</v>
      </c>
      <c r="F80" s="30">
        <f>'MOC-berth'!AL80</f>
        <v>0</v>
      </c>
      <c r="G80" s="30">
        <f>'MOC-berth'!AM80</f>
        <v>1445820.2420000001</v>
      </c>
      <c r="H80" s="30">
        <f>'MOC-ancho'!U80</f>
        <v>0</v>
      </c>
      <c r="I80" s="30">
        <f>'MOC-ancho'!V80</f>
        <v>0</v>
      </c>
      <c r="J80" s="30">
        <f>'MOC-ancho'!W80</f>
        <v>0</v>
      </c>
      <c r="K80" s="30">
        <f>'MOC-ancho'!X80</f>
        <v>0</v>
      </c>
      <c r="L80" s="30">
        <f t="shared" ref="L80" si="17">+L82+L90</f>
        <v>3009667.3680000002</v>
      </c>
    </row>
    <row r="81" spans="1:12" x14ac:dyDescent="0.2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</row>
    <row r="82" spans="1:12" ht="15.75" x14ac:dyDescent="0.25">
      <c r="A82" s="20" t="s">
        <v>29</v>
      </c>
      <c r="B82" s="21"/>
      <c r="C82" s="22"/>
      <c r="D82" s="30">
        <f>'MOC-berth'!AJ82</f>
        <v>1543408.676</v>
      </c>
      <c r="E82" s="30">
        <f>'MOC-berth'!AK82</f>
        <v>0</v>
      </c>
      <c r="F82" s="30">
        <f>'MOC-berth'!AL82</f>
        <v>0</v>
      </c>
      <c r="G82" s="30">
        <f>'MOC-berth'!AM82</f>
        <v>1274164.2420000001</v>
      </c>
      <c r="H82" s="30">
        <f>'MOC-ancho'!U82</f>
        <v>0</v>
      </c>
      <c r="I82" s="30">
        <f>'MOC-ancho'!V82</f>
        <v>0</v>
      </c>
      <c r="J82" s="30">
        <f>'MOC-ancho'!W82</f>
        <v>0</v>
      </c>
      <c r="K82" s="30">
        <f>'MOC-ancho'!X82</f>
        <v>0</v>
      </c>
      <c r="L82" s="30">
        <f t="shared" ref="L82" si="18">SUM(L83:L88)</f>
        <v>2817572.9180000001</v>
      </c>
    </row>
    <row r="83" spans="1:12" x14ac:dyDescent="0.2">
      <c r="A83" s="10" t="s">
        <v>19</v>
      </c>
      <c r="B83" s="6"/>
      <c r="C83" s="7"/>
      <c r="D83" s="30">
        <f>'MOC-berth'!AJ83</f>
        <v>746736.30100000009</v>
      </c>
      <c r="E83" s="30">
        <f>'MOC-berth'!AK83</f>
        <v>0</v>
      </c>
      <c r="F83" s="30">
        <f>'MOC-berth'!AL83</f>
        <v>0</v>
      </c>
      <c r="G83" s="30">
        <f>'MOC-berth'!AM83</f>
        <v>11751.751</v>
      </c>
      <c r="H83" s="30">
        <f>'MOC-ancho'!U83</f>
        <v>0</v>
      </c>
      <c r="I83" s="30">
        <f>'MOC-ancho'!V83</f>
        <v>0</v>
      </c>
      <c r="J83" s="30">
        <f>'MOC-ancho'!W83</f>
        <v>0</v>
      </c>
      <c r="K83" s="30">
        <f>'MOC-ancho'!X83</f>
        <v>0</v>
      </c>
      <c r="L83" s="30">
        <f>SUM(D83:K83)</f>
        <v>758488.05200000014</v>
      </c>
    </row>
    <row r="84" spans="1:12" x14ac:dyDescent="0.2">
      <c r="A84" s="10" t="s">
        <v>20</v>
      </c>
      <c r="B84" s="6"/>
      <c r="C84" s="7"/>
      <c r="D84" s="30">
        <f>'MOC-berth'!AJ84</f>
        <v>590975.83699999994</v>
      </c>
      <c r="E84" s="30">
        <f>'MOC-berth'!AK84</f>
        <v>0</v>
      </c>
      <c r="F84" s="30">
        <f>'MOC-berth'!AL84</f>
        <v>0</v>
      </c>
      <c r="G84" s="30">
        <f>'MOC-berth'!AM84</f>
        <v>138972.83900000001</v>
      </c>
      <c r="H84" s="30">
        <f>'MOC-ancho'!U84</f>
        <v>0</v>
      </c>
      <c r="I84" s="30">
        <f>'MOC-ancho'!V84</f>
        <v>0</v>
      </c>
      <c r="J84" s="30">
        <f>'MOC-ancho'!W84</f>
        <v>0</v>
      </c>
      <c r="K84" s="30">
        <f>'MOC-ancho'!X84</f>
        <v>0</v>
      </c>
      <c r="L84" s="30">
        <f t="shared" ref="L84:L88" si="19">SUM(D84:K84)</f>
        <v>729948.67599999998</v>
      </c>
    </row>
    <row r="85" spans="1:12" x14ac:dyDescent="0.2">
      <c r="A85" s="23" t="s">
        <v>21</v>
      </c>
      <c r="B85" s="24"/>
      <c r="C85" s="25"/>
      <c r="D85" s="30">
        <f>'MOC-berth'!AJ85</f>
        <v>205696.538</v>
      </c>
      <c r="E85" s="30">
        <f>'MOC-berth'!AK85</f>
        <v>0</v>
      </c>
      <c r="F85" s="30">
        <f>'MOC-berth'!AL85</f>
        <v>0</v>
      </c>
      <c r="G85" s="30">
        <f>'MOC-berth'!AM85</f>
        <v>1123439.652</v>
      </c>
      <c r="H85" s="30">
        <f>'MOC-ancho'!U85</f>
        <v>0</v>
      </c>
      <c r="I85" s="30">
        <f>'MOC-ancho'!V85</f>
        <v>0</v>
      </c>
      <c r="J85" s="30">
        <f>'MOC-ancho'!W85</f>
        <v>0</v>
      </c>
      <c r="K85" s="30">
        <f>'MOC-ancho'!X85</f>
        <v>0</v>
      </c>
      <c r="L85" s="30">
        <f t="shared" si="19"/>
        <v>1329136.19</v>
      </c>
    </row>
    <row r="86" spans="1:12" x14ac:dyDescent="0.2">
      <c r="A86" s="10" t="s">
        <v>26</v>
      </c>
      <c r="B86" s="6"/>
      <c r="C86" s="7"/>
      <c r="D86" s="30">
        <f>'MOC-berth'!AJ86</f>
        <v>0</v>
      </c>
      <c r="E86" s="30">
        <f>'MOC-berth'!AK86</f>
        <v>0</v>
      </c>
      <c r="F86" s="30">
        <f>'MOC-berth'!AL86</f>
        <v>0</v>
      </c>
      <c r="G86" s="30">
        <f>'MOC-berth'!AM86</f>
        <v>0</v>
      </c>
      <c r="H86" s="30">
        <f>'MOC-ancho'!U86</f>
        <v>0</v>
      </c>
      <c r="I86" s="30">
        <f>'MOC-ancho'!V86</f>
        <v>0</v>
      </c>
      <c r="J86" s="30">
        <f>'MOC-ancho'!W86</f>
        <v>0</v>
      </c>
      <c r="K86" s="30">
        <f>'MOC-ancho'!X86</f>
        <v>0</v>
      </c>
      <c r="L86" s="30">
        <f t="shared" si="19"/>
        <v>0</v>
      </c>
    </row>
    <row r="87" spans="1:12" x14ac:dyDescent="0.2">
      <c r="A87" s="10" t="s">
        <v>23</v>
      </c>
      <c r="B87" s="6"/>
      <c r="C87" s="7"/>
      <c r="D87" s="30">
        <f>'MOC-berth'!AJ87</f>
        <v>0</v>
      </c>
      <c r="E87" s="30">
        <f>'MOC-berth'!AK87</f>
        <v>0</v>
      </c>
      <c r="F87" s="30">
        <f>'MOC-berth'!AL87</f>
        <v>0</v>
      </c>
      <c r="G87" s="30">
        <f>'MOC-berth'!AM87</f>
        <v>0</v>
      </c>
      <c r="H87" s="30">
        <f>'MOC-ancho'!U87</f>
        <v>0</v>
      </c>
      <c r="I87" s="30">
        <f>'MOC-ancho'!V87</f>
        <v>0</v>
      </c>
      <c r="J87" s="30">
        <f>'MOC-ancho'!W87</f>
        <v>0</v>
      </c>
      <c r="K87" s="30">
        <f>'MOC-ancho'!X87</f>
        <v>0</v>
      </c>
      <c r="L87" s="30">
        <f t="shared" si="19"/>
        <v>0</v>
      </c>
    </row>
    <row r="88" spans="1:12" x14ac:dyDescent="0.2">
      <c r="A88" s="10" t="s">
        <v>24</v>
      </c>
      <c r="B88" s="6"/>
      <c r="C88" s="7"/>
      <c r="D88" s="30">
        <f>'MOC-berth'!AJ88</f>
        <v>0</v>
      </c>
      <c r="E88" s="30">
        <f>'MOC-berth'!AK88</f>
        <v>0</v>
      </c>
      <c r="F88" s="30">
        <f>'MOC-berth'!AL88</f>
        <v>0</v>
      </c>
      <c r="G88" s="30">
        <f>'MOC-berth'!AM88</f>
        <v>0</v>
      </c>
      <c r="H88" s="30">
        <f>'MOC-ancho'!U88</f>
        <v>0</v>
      </c>
      <c r="I88" s="30">
        <f>'MOC-ancho'!V88</f>
        <v>0</v>
      </c>
      <c r="J88" s="30">
        <f>'MOC-ancho'!W88</f>
        <v>0</v>
      </c>
      <c r="K88" s="30">
        <f>'MOC-ancho'!X88</f>
        <v>0</v>
      </c>
      <c r="L88" s="30">
        <f t="shared" si="19"/>
        <v>0</v>
      </c>
    </row>
    <row r="89" spans="1:12" x14ac:dyDescent="0.2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</row>
    <row r="90" spans="1:12" ht="15.75" x14ac:dyDescent="0.25">
      <c r="A90" s="20" t="s">
        <v>30</v>
      </c>
      <c r="B90" s="21"/>
      <c r="C90" s="22"/>
      <c r="D90" s="30">
        <f>'MOC-berth'!AJ90</f>
        <v>20438.45</v>
      </c>
      <c r="E90" s="30">
        <f>'MOC-berth'!AK90</f>
        <v>0</v>
      </c>
      <c r="F90" s="30">
        <f>'MOC-berth'!AL90</f>
        <v>0</v>
      </c>
      <c r="G90" s="30">
        <f>'MOC-berth'!AM90</f>
        <v>171656</v>
      </c>
      <c r="H90" s="30">
        <f>'MOC-ancho'!U90</f>
        <v>0</v>
      </c>
      <c r="I90" s="30">
        <f>'MOC-ancho'!V90</f>
        <v>0</v>
      </c>
      <c r="J90" s="30">
        <f>'MOC-ancho'!W90</f>
        <v>0</v>
      </c>
      <c r="K90" s="30">
        <f>'MOC-ancho'!X90</f>
        <v>0</v>
      </c>
      <c r="L90" s="30">
        <f t="shared" ref="L90" si="20">SUM(L91:L96)</f>
        <v>192094.45</v>
      </c>
    </row>
    <row r="91" spans="1:12" x14ac:dyDescent="0.2">
      <c r="A91" s="10" t="s">
        <v>19</v>
      </c>
      <c r="B91" s="6"/>
      <c r="C91" s="7"/>
      <c r="D91" s="30">
        <f>'MOC-berth'!AJ91</f>
        <v>0</v>
      </c>
      <c r="E91" s="30">
        <f>'MOC-berth'!AK91</f>
        <v>0</v>
      </c>
      <c r="F91" s="30">
        <f>'MOC-berth'!AL91</f>
        <v>0</v>
      </c>
      <c r="G91" s="30">
        <f>'MOC-berth'!AM91</f>
        <v>880</v>
      </c>
      <c r="H91" s="30">
        <f>'MOC-ancho'!U91</f>
        <v>0</v>
      </c>
      <c r="I91" s="30">
        <f>'MOC-ancho'!V91</f>
        <v>0</v>
      </c>
      <c r="J91" s="30">
        <f>'MOC-ancho'!W91</f>
        <v>0</v>
      </c>
      <c r="K91" s="30">
        <f>'MOC-ancho'!X91</f>
        <v>0</v>
      </c>
      <c r="L91" s="30">
        <f>SUM(D91:K91)</f>
        <v>880</v>
      </c>
    </row>
    <row r="92" spans="1:12" x14ac:dyDescent="0.2">
      <c r="A92" s="10" t="s">
        <v>31</v>
      </c>
      <c r="B92" s="6"/>
      <c r="C92" s="7"/>
      <c r="D92" s="30">
        <f>'MOC-berth'!AJ92</f>
        <v>0</v>
      </c>
      <c r="E92" s="30">
        <f>'MOC-berth'!AK92</f>
        <v>0</v>
      </c>
      <c r="F92" s="30">
        <f>'MOC-berth'!AL92</f>
        <v>0</v>
      </c>
      <c r="G92" s="30">
        <f>'MOC-berth'!AM92</f>
        <v>153976</v>
      </c>
      <c r="H92" s="30">
        <f>'MOC-ancho'!U92</f>
        <v>0</v>
      </c>
      <c r="I92" s="30">
        <f>'MOC-ancho'!V92</f>
        <v>0</v>
      </c>
      <c r="J92" s="30">
        <f>'MOC-ancho'!W92</f>
        <v>0</v>
      </c>
      <c r="K92" s="30">
        <f>'MOC-ancho'!X92</f>
        <v>0</v>
      </c>
      <c r="L92" s="30">
        <f t="shared" ref="L92:L96" si="21">SUM(D92:K92)</f>
        <v>153976</v>
      </c>
    </row>
    <row r="93" spans="1:12" x14ac:dyDescent="0.2">
      <c r="A93" s="10" t="s">
        <v>21</v>
      </c>
      <c r="B93" s="6"/>
      <c r="C93" s="7"/>
      <c r="D93" s="30">
        <f>'MOC-berth'!AJ93</f>
        <v>20438.45</v>
      </c>
      <c r="E93" s="30">
        <f>'MOC-berth'!AK93</f>
        <v>0</v>
      </c>
      <c r="F93" s="30">
        <f>'MOC-berth'!AL93</f>
        <v>0</v>
      </c>
      <c r="G93" s="30">
        <f>'MOC-berth'!AM93</f>
        <v>16800</v>
      </c>
      <c r="H93" s="30">
        <f>'MOC-ancho'!U93</f>
        <v>0</v>
      </c>
      <c r="I93" s="30">
        <f>'MOC-ancho'!V93</f>
        <v>0</v>
      </c>
      <c r="J93" s="30">
        <f>'MOC-ancho'!W93</f>
        <v>0</v>
      </c>
      <c r="K93" s="30">
        <f>'MOC-ancho'!X93</f>
        <v>0</v>
      </c>
      <c r="L93" s="30">
        <f t="shared" si="21"/>
        <v>37238.449999999997</v>
      </c>
    </row>
    <row r="94" spans="1:12" x14ac:dyDescent="0.2">
      <c r="A94" s="10" t="s">
        <v>26</v>
      </c>
      <c r="B94" s="6"/>
      <c r="C94" s="7"/>
      <c r="D94" s="30">
        <f>'MOC-berth'!AJ94</f>
        <v>0</v>
      </c>
      <c r="E94" s="30">
        <f>'MOC-berth'!AK94</f>
        <v>0</v>
      </c>
      <c r="F94" s="30">
        <f>'MOC-berth'!AL94</f>
        <v>0</v>
      </c>
      <c r="G94" s="30">
        <f>'MOC-berth'!AM94</f>
        <v>0</v>
      </c>
      <c r="H94" s="30">
        <f>'MOC-ancho'!U94</f>
        <v>0</v>
      </c>
      <c r="I94" s="30">
        <f>'MOC-ancho'!V94</f>
        <v>0</v>
      </c>
      <c r="J94" s="30">
        <f>'MOC-ancho'!W94</f>
        <v>0</v>
      </c>
      <c r="K94" s="30">
        <f>'MOC-ancho'!X94</f>
        <v>0</v>
      </c>
      <c r="L94" s="30">
        <f t="shared" si="21"/>
        <v>0</v>
      </c>
    </row>
    <row r="95" spans="1:12" x14ac:dyDescent="0.2">
      <c r="A95" s="10" t="s">
        <v>32</v>
      </c>
      <c r="B95" s="6"/>
      <c r="C95" s="7"/>
      <c r="D95" s="30">
        <f>'MOC-berth'!AJ95</f>
        <v>0</v>
      </c>
      <c r="E95" s="30">
        <f>'MOC-berth'!AK95</f>
        <v>0</v>
      </c>
      <c r="F95" s="30">
        <f>'MOC-berth'!AL95</f>
        <v>0</v>
      </c>
      <c r="G95" s="30">
        <f>'MOC-berth'!AM95</f>
        <v>0</v>
      </c>
      <c r="H95" s="30">
        <f>'MOC-ancho'!U95</f>
        <v>0</v>
      </c>
      <c r="I95" s="30">
        <f>'MOC-ancho'!V95</f>
        <v>0</v>
      </c>
      <c r="J95" s="30">
        <f>'MOC-ancho'!W95</f>
        <v>0</v>
      </c>
      <c r="K95" s="30">
        <f>'MOC-ancho'!X95</f>
        <v>0</v>
      </c>
      <c r="L95" s="30">
        <f t="shared" si="21"/>
        <v>0</v>
      </c>
    </row>
    <row r="96" spans="1:12" x14ac:dyDescent="0.2">
      <c r="A96" s="10" t="s">
        <v>24</v>
      </c>
      <c r="B96" s="6"/>
      <c r="C96" s="7"/>
      <c r="D96" s="30">
        <f>'MOC-berth'!AJ96</f>
        <v>0</v>
      </c>
      <c r="E96" s="30">
        <f>'MOC-berth'!AK96</f>
        <v>0</v>
      </c>
      <c r="F96" s="30">
        <f>'MOC-berth'!AL96</f>
        <v>0</v>
      </c>
      <c r="G96" s="30">
        <f>'MOC-berth'!AM96</f>
        <v>0</v>
      </c>
      <c r="H96" s="30">
        <f>'MOC-ancho'!U96</f>
        <v>0</v>
      </c>
      <c r="I96" s="30">
        <f>'MOC-ancho'!V96</f>
        <v>0</v>
      </c>
      <c r="J96" s="30">
        <f>'MOC-ancho'!W96</f>
        <v>0</v>
      </c>
      <c r="K96" s="30">
        <f>'MOC-ancho'!X96</f>
        <v>0</v>
      </c>
      <c r="L96" s="30">
        <f t="shared" si="21"/>
        <v>0</v>
      </c>
    </row>
    <row r="97" spans="1:12" x14ac:dyDescent="0.2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</row>
    <row r="98" spans="1:12" ht="15.75" x14ac:dyDescent="0.25">
      <c r="A98" s="5" t="s">
        <v>33</v>
      </c>
      <c r="B98" s="18"/>
      <c r="C98" s="19"/>
      <c r="D98" s="30">
        <f>'MOC-berth'!AJ98</f>
        <v>1157292</v>
      </c>
      <c r="E98" s="30">
        <f>'MOC-berth'!AK98</f>
        <v>1583393</v>
      </c>
      <c r="F98" s="30">
        <f>'MOC-berth'!AL98</f>
        <v>103955</v>
      </c>
      <c r="G98" s="30">
        <f>'MOC-berth'!AM98</f>
        <v>0</v>
      </c>
      <c r="H98" s="30">
        <f>'MOC-ancho'!U98</f>
        <v>0</v>
      </c>
      <c r="I98" s="30">
        <f>'MOC-ancho'!V98</f>
        <v>0</v>
      </c>
      <c r="J98" s="30">
        <f>'MOC-ancho'!W98</f>
        <v>0</v>
      </c>
      <c r="K98" s="30">
        <f>'MOC-ancho'!X98</f>
        <v>0</v>
      </c>
      <c r="L98" s="30">
        <f>+L99+L104</f>
        <v>2844640</v>
      </c>
    </row>
    <row r="99" spans="1:12" ht="15.75" x14ac:dyDescent="0.25">
      <c r="A99" s="5" t="s">
        <v>34</v>
      </c>
      <c r="B99" s="18" t="s">
        <v>55</v>
      </c>
      <c r="C99" s="19"/>
      <c r="D99" s="30">
        <f>'MOC-berth'!AJ99</f>
        <v>585537</v>
      </c>
      <c r="E99" s="30">
        <f>'MOC-berth'!AK99</f>
        <v>771180</v>
      </c>
      <c r="F99" s="30">
        <f>'MOC-berth'!AL99</f>
        <v>54796</v>
      </c>
      <c r="G99" s="30">
        <f>'MOC-berth'!AM99</f>
        <v>0</v>
      </c>
      <c r="H99" s="30">
        <f>'MOC-ancho'!U99</f>
        <v>0</v>
      </c>
      <c r="I99" s="30">
        <f>'MOC-ancho'!V99</f>
        <v>0</v>
      </c>
      <c r="J99" s="30">
        <f>'MOC-ancho'!W99</f>
        <v>0</v>
      </c>
      <c r="K99" s="30">
        <f>'MOC-ancho'!X99</f>
        <v>0</v>
      </c>
      <c r="L99" s="30">
        <f t="shared" ref="L99" si="22">SUM(L100:L102)</f>
        <v>1411513</v>
      </c>
    </row>
    <row r="100" spans="1:12" x14ac:dyDescent="0.2">
      <c r="A100" s="10" t="s">
        <v>57</v>
      </c>
      <c r="B100" s="6"/>
      <c r="C100" s="7"/>
      <c r="D100" s="30">
        <f>'MOC-berth'!AJ100</f>
        <v>585537</v>
      </c>
      <c r="E100" s="30">
        <f>'MOC-berth'!AK100</f>
        <v>771180</v>
      </c>
      <c r="F100" s="30">
        <f>'MOC-berth'!AL100</f>
        <v>54796</v>
      </c>
      <c r="G100" s="30">
        <f>'MOC-berth'!AM100</f>
        <v>0</v>
      </c>
      <c r="H100" s="30">
        <f>'MOC-ancho'!U100</f>
        <v>0</v>
      </c>
      <c r="I100" s="30">
        <f>'MOC-ancho'!V100</f>
        <v>0</v>
      </c>
      <c r="J100" s="30">
        <f>'MOC-ancho'!W100</f>
        <v>0</v>
      </c>
      <c r="K100" s="30">
        <f>'MOC-ancho'!X100</f>
        <v>0</v>
      </c>
      <c r="L100" s="30">
        <f t="shared" ref="L100:L102" si="23">SUM(D100:K100)</f>
        <v>1411513</v>
      </c>
    </row>
    <row r="101" spans="1:12" x14ac:dyDescent="0.2">
      <c r="A101" s="23" t="s">
        <v>58</v>
      </c>
      <c r="B101" s="24"/>
      <c r="C101" s="25"/>
      <c r="D101" s="30">
        <f>'MOC-berth'!AJ101</f>
        <v>0</v>
      </c>
      <c r="E101" s="30">
        <f>'MOC-berth'!AK101</f>
        <v>0</v>
      </c>
      <c r="F101" s="30">
        <f>'MOC-berth'!AL101</f>
        <v>0</v>
      </c>
      <c r="G101" s="30">
        <f>'MOC-berth'!AM101</f>
        <v>0</v>
      </c>
      <c r="H101" s="30">
        <f>'MOC-ancho'!U101</f>
        <v>0</v>
      </c>
      <c r="I101" s="30">
        <f>'MOC-ancho'!V101</f>
        <v>0</v>
      </c>
      <c r="J101" s="30">
        <f>'MOC-ancho'!W101</f>
        <v>0</v>
      </c>
      <c r="K101" s="30">
        <f>'MOC-ancho'!X101</f>
        <v>0</v>
      </c>
      <c r="L101" s="30">
        <f t="shared" si="23"/>
        <v>0</v>
      </c>
    </row>
    <row r="102" spans="1:12" x14ac:dyDescent="0.2">
      <c r="A102" s="23" t="s">
        <v>35</v>
      </c>
      <c r="B102" s="24"/>
      <c r="C102" s="25"/>
      <c r="D102" s="30">
        <f>'MOC-berth'!AJ102</f>
        <v>0</v>
      </c>
      <c r="E102" s="30">
        <f>'MOC-berth'!AK102</f>
        <v>0</v>
      </c>
      <c r="F102" s="30">
        <f>'MOC-berth'!AL102</f>
        <v>0</v>
      </c>
      <c r="G102" s="30">
        <f>'MOC-berth'!AM102</f>
        <v>0</v>
      </c>
      <c r="H102" s="30">
        <f>'MOC-ancho'!U102</f>
        <v>0</v>
      </c>
      <c r="I102" s="30">
        <f>'MOC-ancho'!V102</f>
        <v>0</v>
      </c>
      <c r="J102" s="30">
        <f>'MOC-ancho'!W102</f>
        <v>0</v>
      </c>
      <c r="K102" s="30">
        <f>'MOC-ancho'!X102</f>
        <v>0</v>
      </c>
      <c r="L102" s="30">
        <f t="shared" si="23"/>
        <v>0</v>
      </c>
    </row>
    <row r="103" spans="1:12" ht="15.75" x14ac:dyDescent="0.2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</row>
    <row r="104" spans="1:12" ht="15.75" x14ac:dyDescent="0.25">
      <c r="A104" s="20" t="s">
        <v>36</v>
      </c>
      <c r="B104" s="21" t="s">
        <v>56</v>
      </c>
      <c r="C104" s="22"/>
      <c r="D104" s="30">
        <f>'MOC-berth'!AJ104</f>
        <v>571755</v>
      </c>
      <c r="E104" s="30">
        <f>'MOC-berth'!AK104</f>
        <v>812213</v>
      </c>
      <c r="F104" s="30">
        <f>'MOC-berth'!AL104</f>
        <v>49159</v>
      </c>
      <c r="G104" s="30">
        <f>'MOC-berth'!AM104</f>
        <v>0</v>
      </c>
      <c r="H104" s="30">
        <f>'MOC-ancho'!U104</f>
        <v>0</v>
      </c>
      <c r="I104" s="30">
        <f>'MOC-ancho'!V104</f>
        <v>0</v>
      </c>
      <c r="J104" s="30">
        <f>'MOC-ancho'!W104</f>
        <v>0</v>
      </c>
      <c r="K104" s="30">
        <f>'MOC-ancho'!X104</f>
        <v>0</v>
      </c>
      <c r="L104" s="30">
        <f t="shared" ref="L104" si="24">SUM(L105:L107)</f>
        <v>1433127</v>
      </c>
    </row>
    <row r="105" spans="1:12" x14ac:dyDescent="0.2">
      <c r="A105" s="10" t="s">
        <v>57</v>
      </c>
      <c r="B105" s="6"/>
      <c r="C105" s="7"/>
      <c r="D105" s="30">
        <f>'MOC-berth'!AJ105</f>
        <v>571755</v>
      </c>
      <c r="E105" s="30">
        <f>'MOC-berth'!AK105</f>
        <v>812213</v>
      </c>
      <c r="F105" s="30">
        <f>'MOC-berth'!AL105</f>
        <v>49159</v>
      </c>
      <c r="G105" s="30">
        <f>'MOC-berth'!AM105</f>
        <v>0</v>
      </c>
      <c r="H105" s="30">
        <f>'MOC-ancho'!U105</f>
        <v>0</v>
      </c>
      <c r="I105" s="30">
        <f>'MOC-ancho'!V105</f>
        <v>0</v>
      </c>
      <c r="J105" s="30">
        <f>'MOC-ancho'!W105</f>
        <v>0</v>
      </c>
      <c r="K105" s="30">
        <f>'MOC-ancho'!X105</f>
        <v>0</v>
      </c>
      <c r="L105" s="30">
        <f t="shared" ref="L105:L107" si="25">SUM(D105:K105)</f>
        <v>1433127</v>
      </c>
    </row>
    <row r="106" spans="1:12" x14ac:dyDescent="0.2">
      <c r="A106" s="23" t="s">
        <v>58</v>
      </c>
      <c r="B106" s="24"/>
      <c r="C106" s="25"/>
      <c r="D106" s="30">
        <f>'MOC-berth'!AJ106</f>
        <v>0</v>
      </c>
      <c r="E106" s="30">
        <f>'MOC-berth'!AK106</f>
        <v>0</v>
      </c>
      <c r="F106" s="30">
        <f>'MOC-berth'!AL106</f>
        <v>0</v>
      </c>
      <c r="G106" s="30">
        <f>'MOC-berth'!AM106</f>
        <v>0</v>
      </c>
      <c r="H106" s="30">
        <f>'MOC-ancho'!U106</f>
        <v>0</v>
      </c>
      <c r="I106" s="30">
        <f>'MOC-ancho'!V106</f>
        <v>0</v>
      </c>
      <c r="J106" s="30">
        <f>'MOC-ancho'!W106</f>
        <v>0</v>
      </c>
      <c r="K106" s="30">
        <f>'MOC-ancho'!X106</f>
        <v>0</v>
      </c>
      <c r="L106" s="30">
        <f t="shared" si="25"/>
        <v>0</v>
      </c>
    </row>
    <row r="107" spans="1:12" x14ac:dyDescent="0.2">
      <c r="A107" s="10" t="s">
        <v>35</v>
      </c>
      <c r="B107" s="6"/>
      <c r="C107" s="7"/>
      <c r="D107" s="30">
        <f>'MOC-berth'!AJ107</f>
        <v>0</v>
      </c>
      <c r="E107" s="30">
        <f>'MOC-berth'!AK107</f>
        <v>0</v>
      </c>
      <c r="F107" s="30">
        <f>'MOC-berth'!AL107</f>
        <v>0</v>
      </c>
      <c r="G107" s="30">
        <f>'MOC-berth'!AM107</f>
        <v>0</v>
      </c>
      <c r="H107" s="30">
        <f>'MOC-ancho'!U107</f>
        <v>0</v>
      </c>
      <c r="I107" s="30">
        <f>'MOC-ancho'!V107</f>
        <v>0</v>
      </c>
      <c r="J107" s="30">
        <f>'MOC-ancho'!W107</f>
        <v>0</v>
      </c>
      <c r="K107" s="30">
        <f>'MOC-ancho'!X107</f>
        <v>0</v>
      </c>
      <c r="L107" s="30">
        <f t="shared" si="25"/>
        <v>0</v>
      </c>
    </row>
    <row r="108" spans="1:12" x14ac:dyDescent="0.2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</row>
  </sheetData>
  <mergeCells count="4">
    <mergeCell ref="A6:C7"/>
    <mergeCell ref="D6:G6"/>
    <mergeCell ref="H6:K6"/>
    <mergeCell ref="L6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8"/>
  <sheetViews>
    <sheetView zoomScaleNormal="100" workbookViewId="0">
      <pane xSplit="3" ySplit="7" topLeftCell="D8" activePane="bottomRight" state="frozen"/>
      <selection activeCell="C22" sqref="C22"/>
      <selection pane="topRight" activeCell="C22" sqref="C22"/>
      <selection pane="bottomLeft" activeCell="C22" sqref="C22"/>
      <selection pane="bottomRight" activeCell="D8" sqref="D8"/>
    </sheetView>
  </sheetViews>
  <sheetFormatPr defaultRowHeight="15" x14ac:dyDescent="0.2"/>
  <cols>
    <col min="1" max="1" width="2.28515625" style="2" customWidth="1"/>
    <col min="2" max="2" width="4.5703125" style="2" bestFit="1" customWidth="1"/>
    <col min="3" max="3" width="45.42578125" style="2" customWidth="1"/>
    <col min="4" max="4" width="18" style="28" bestFit="1" customWidth="1"/>
    <col min="5" max="5" width="25.28515625" style="28" bestFit="1" customWidth="1"/>
    <col min="6" max="6" width="15.42578125" style="28" bestFit="1" customWidth="1"/>
    <col min="7" max="7" width="19.28515625" style="28" bestFit="1" customWidth="1"/>
    <col min="8" max="8" width="13.85546875" style="28" bestFit="1" customWidth="1"/>
    <col min="9" max="9" width="15.5703125" style="28" bestFit="1" customWidth="1"/>
    <col min="10" max="10" width="13.85546875" style="28" bestFit="1" customWidth="1"/>
    <col min="11" max="11" width="17.42578125" style="28" bestFit="1" customWidth="1"/>
    <col min="12" max="12" width="13.140625" style="28" bestFit="1" customWidth="1"/>
    <col min="13" max="13" width="18.28515625" style="28" bestFit="1" customWidth="1"/>
    <col min="14" max="14" width="13.140625" style="28" bestFit="1" customWidth="1"/>
    <col min="15" max="15" width="19.7109375" style="28" bestFit="1" customWidth="1"/>
    <col min="16" max="18" width="13.140625" style="28" bestFit="1" customWidth="1"/>
    <col min="19" max="19" width="15.42578125" style="28" bestFit="1" customWidth="1"/>
    <col min="20" max="27" width="12.7109375" style="28" bestFit="1" customWidth="1"/>
    <col min="28" max="28" width="14.28515625" style="28" bestFit="1" customWidth="1"/>
    <col min="29" max="32" width="12.7109375" style="28" bestFit="1" customWidth="1"/>
    <col min="33" max="33" width="17.28515625" style="28" bestFit="1" customWidth="1"/>
    <col min="34" max="35" width="9.140625" style="28"/>
    <col min="36" max="37" width="12.7109375" style="28" bestFit="1" customWidth="1"/>
    <col min="38" max="38" width="9.5703125" style="28" bestFit="1" customWidth="1"/>
    <col min="39" max="39" width="12.7109375" style="28" bestFit="1" customWidth="1"/>
    <col min="40" max="40" width="1.7109375" style="28" customWidth="1"/>
    <col min="41" max="41" width="18.140625" style="32" bestFit="1" customWidth="1"/>
    <col min="42" max="16384" width="9.140625" style="2"/>
  </cols>
  <sheetData>
    <row r="1" spans="1:41" ht="15.75" x14ac:dyDescent="0.25">
      <c r="A1" s="1" t="s">
        <v>37</v>
      </c>
    </row>
    <row r="2" spans="1:41" ht="15.75" x14ac:dyDescent="0.25">
      <c r="A2" s="1" t="str">
        <f>'MOC-SUMMARY'!$A$2</f>
        <v>PMO : Misamis Oriental/Cagayan de Oro</v>
      </c>
    </row>
    <row r="3" spans="1:41" ht="15.75" x14ac:dyDescent="0.25">
      <c r="A3" s="3" t="s">
        <v>0</v>
      </c>
    </row>
    <row r="4" spans="1:41" ht="15.75" x14ac:dyDescent="0.25">
      <c r="A4" s="4" t="str">
        <f>'MOC-SUMMARY'!$A$4</f>
        <v>2019</v>
      </c>
    </row>
    <row r="6" spans="1:41" s="39" customFormat="1" ht="15.75" x14ac:dyDescent="0.25">
      <c r="A6" s="70" t="s">
        <v>1</v>
      </c>
      <c r="B6" s="70"/>
      <c r="C6" s="70"/>
      <c r="D6" s="33" t="s">
        <v>48</v>
      </c>
      <c r="E6" s="33" t="s">
        <v>48</v>
      </c>
      <c r="F6" s="50" t="s">
        <v>48</v>
      </c>
      <c r="G6" s="34" t="s">
        <v>49</v>
      </c>
      <c r="H6" s="34" t="s">
        <v>49</v>
      </c>
      <c r="I6" s="34" t="s">
        <v>49</v>
      </c>
      <c r="J6" s="34" t="s">
        <v>49</v>
      </c>
      <c r="K6" s="52" t="s">
        <v>49</v>
      </c>
      <c r="L6" s="35" t="s">
        <v>50</v>
      </c>
      <c r="M6" s="35" t="s">
        <v>50</v>
      </c>
      <c r="N6" s="35" t="s">
        <v>50</v>
      </c>
      <c r="O6" s="35" t="s">
        <v>50</v>
      </c>
      <c r="P6" s="35" t="s">
        <v>50</v>
      </c>
      <c r="Q6" s="35" t="s">
        <v>50</v>
      </c>
      <c r="R6" s="54" t="s">
        <v>50</v>
      </c>
      <c r="S6" s="36" t="s">
        <v>51</v>
      </c>
      <c r="T6" s="36" t="s">
        <v>51</v>
      </c>
      <c r="U6" s="36" t="s">
        <v>51</v>
      </c>
      <c r="V6" s="36" t="s">
        <v>51</v>
      </c>
      <c r="W6" s="36" t="s">
        <v>51</v>
      </c>
      <c r="X6" s="36" t="s">
        <v>51</v>
      </c>
      <c r="Y6" s="36" t="s">
        <v>51</v>
      </c>
      <c r="Z6" s="36" t="s">
        <v>51</v>
      </c>
      <c r="AA6" s="36" t="s">
        <v>51</v>
      </c>
      <c r="AB6" s="36" t="s">
        <v>51</v>
      </c>
      <c r="AC6" s="36" t="s">
        <v>51</v>
      </c>
      <c r="AD6" s="36" t="s">
        <v>51</v>
      </c>
      <c r="AE6" s="36" t="s">
        <v>51</v>
      </c>
      <c r="AF6" s="56" t="s">
        <v>51</v>
      </c>
      <c r="AG6" s="68" t="s">
        <v>52</v>
      </c>
      <c r="AH6" s="37"/>
      <c r="AI6" s="37"/>
      <c r="AJ6" s="37"/>
      <c r="AK6" s="37"/>
      <c r="AL6" s="37"/>
      <c r="AM6" s="37"/>
      <c r="AN6" s="37"/>
      <c r="AO6" s="38"/>
    </row>
    <row r="7" spans="1:41" s="39" customFormat="1" ht="15.75" x14ac:dyDescent="0.25">
      <c r="A7" s="71"/>
      <c r="B7" s="71"/>
      <c r="C7" s="71"/>
      <c r="D7" s="40" t="s">
        <v>63</v>
      </c>
      <c r="E7" s="40" t="s">
        <v>64</v>
      </c>
      <c r="F7" s="51" t="s">
        <v>43</v>
      </c>
      <c r="G7" s="41" t="s">
        <v>65</v>
      </c>
      <c r="H7" s="41" t="s">
        <v>66</v>
      </c>
      <c r="I7" s="41" t="s">
        <v>67</v>
      </c>
      <c r="J7" s="41" t="s">
        <v>68</v>
      </c>
      <c r="K7" s="53" t="s">
        <v>43</v>
      </c>
      <c r="L7" s="42" t="s">
        <v>69</v>
      </c>
      <c r="M7" s="42" t="s">
        <v>70</v>
      </c>
      <c r="N7" s="42" t="s">
        <v>71</v>
      </c>
      <c r="O7" s="42" t="s">
        <v>72</v>
      </c>
      <c r="P7" s="42" t="s">
        <v>73</v>
      </c>
      <c r="Q7" s="42" t="s">
        <v>74</v>
      </c>
      <c r="R7" s="55" t="s">
        <v>43</v>
      </c>
      <c r="S7" s="43" t="s">
        <v>76</v>
      </c>
      <c r="T7" s="43" t="s">
        <v>77</v>
      </c>
      <c r="U7" s="43" t="s">
        <v>78</v>
      </c>
      <c r="V7" s="43" t="s">
        <v>79</v>
      </c>
      <c r="W7" s="43" t="s">
        <v>80</v>
      </c>
      <c r="X7" s="43" t="s">
        <v>81</v>
      </c>
      <c r="Y7" s="43" t="s">
        <v>82</v>
      </c>
      <c r="Z7" s="43" t="s">
        <v>84</v>
      </c>
      <c r="AA7" s="43" t="s">
        <v>85</v>
      </c>
      <c r="AB7" s="43" t="s">
        <v>86</v>
      </c>
      <c r="AC7" s="43" t="s">
        <v>87</v>
      </c>
      <c r="AD7" s="43" t="s">
        <v>88</v>
      </c>
      <c r="AE7" s="43" t="s">
        <v>89</v>
      </c>
      <c r="AF7" s="57" t="s">
        <v>43</v>
      </c>
      <c r="AG7" s="69"/>
      <c r="AH7" s="37"/>
      <c r="AI7" s="37"/>
      <c r="AJ7" s="44" t="s">
        <v>48</v>
      </c>
      <c r="AK7" s="44" t="s">
        <v>53</v>
      </c>
      <c r="AL7" s="44" t="s">
        <v>50</v>
      </c>
      <c r="AM7" s="44" t="s">
        <v>51</v>
      </c>
      <c r="AN7" s="45"/>
      <c r="AO7" s="44" t="s">
        <v>52</v>
      </c>
    </row>
    <row r="8" spans="1:41" ht="15.75" x14ac:dyDescent="0.25">
      <c r="A8" s="5" t="s">
        <v>2</v>
      </c>
      <c r="B8" s="6"/>
      <c r="C8" s="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29"/>
    </row>
    <row r="9" spans="1:41" x14ac:dyDescent="0.2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41" x14ac:dyDescent="0.2">
      <c r="A10" s="10" t="s">
        <v>3</v>
      </c>
      <c r="B10" s="6"/>
      <c r="C10" s="7"/>
      <c r="D10" s="30">
        <v>2471</v>
      </c>
      <c r="E10" s="30">
        <v>256</v>
      </c>
      <c r="F10" s="30">
        <f>F11+F12</f>
        <v>2727</v>
      </c>
      <c r="G10" s="30">
        <v>5457</v>
      </c>
      <c r="H10" s="30">
        <v>1</v>
      </c>
      <c r="I10" s="30">
        <v>5071</v>
      </c>
      <c r="J10" s="30">
        <v>19</v>
      </c>
      <c r="K10" s="30">
        <f>K11+K12</f>
        <v>10548</v>
      </c>
      <c r="L10" s="30">
        <v>49</v>
      </c>
      <c r="M10" s="30">
        <v>392</v>
      </c>
      <c r="N10" s="30">
        <v>1</v>
      </c>
      <c r="O10" s="30">
        <v>397</v>
      </c>
      <c r="P10" s="30">
        <v>8</v>
      </c>
      <c r="Q10" s="30">
        <v>25</v>
      </c>
      <c r="R10" s="30">
        <f>R11+R12</f>
        <v>872</v>
      </c>
      <c r="S10" s="30">
        <v>85</v>
      </c>
      <c r="T10" s="30">
        <v>51</v>
      </c>
      <c r="U10" s="30">
        <v>10</v>
      </c>
      <c r="V10" s="30">
        <v>175</v>
      </c>
      <c r="W10" s="30">
        <v>182</v>
      </c>
      <c r="X10" s="30">
        <v>538</v>
      </c>
      <c r="Y10" s="30">
        <v>19</v>
      </c>
      <c r="Z10" s="30">
        <v>40</v>
      </c>
      <c r="AA10" s="30">
        <v>157</v>
      </c>
      <c r="AB10" s="30">
        <v>7</v>
      </c>
      <c r="AC10" s="30">
        <v>22</v>
      </c>
      <c r="AD10" s="30">
        <v>43</v>
      </c>
      <c r="AE10" s="30">
        <v>192</v>
      </c>
      <c r="AF10" s="30">
        <f>AF11+AF12</f>
        <v>1521</v>
      </c>
      <c r="AG10" s="30">
        <f>+AG11+AG12</f>
        <v>15668</v>
      </c>
      <c r="AJ10" s="28">
        <f>F10</f>
        <v>2727</v>
      </c>
      <c r="AK10" s="28">
        <f>K10</f>
        <v>10548</v>
      </c>
      <c r="AL10" s="28">
        <f>R10</f>
        <v>872</v>
      </c>
      <c r="AM10" s="28">
        <f t="shared" ref="AM10:AM36" si="0">AF10</f>
        <v>1521</v>
      </c>
      <c r="AO10" s="32">
        <f>+AO11+AO12</f>
        <v>15668</v>
      </c>
    </row>
    <row r="11" spans="1:41" x14ac:dyDescent="0.2">
      <c r="A11" s="10" t="s">
        <v>4</v>
      </c>
      <c r="B11" s="6"/>
      <c r="C11" s="7"/>
      <c r="D11" s="30">
        <v>2322</v>
      </c>
      <c r="E11" s="30">
        <v>256</v>
      </c>
      <c r="F11" s="30">
        <f t="shared" ref="F11:F12" si="1">SUM(D11:E11)</f>
        <v>2578</v>
      </c>
      <c r="G11" s="30">
        <v>5457</v>
      </c>
      <c r="H11" s="30">
        <v>1</v>
      </c>
      <c r="I11" s="30">
        <v>5071</v>
      </c>
      <c r="J11" s="30">
        <v>19</v>
      </c>
      <c r="K11" s="30">
        <f t="shared" ref="K11:K12" si="2">SUM(G11:J11)</f>
        <v>10548</v>
      </c>
      <c r="L11" s="30">
        <v>49</v>
      </c>
      <c r="M11" s="30">
        <v>392</v>
      </c>
      <c r="N11" s="30">
        <v>1</v>
      </c>
      <c r="O11" s="30">
        <v>397</v>
      </c>
      <c r="P11" s="30">
        <v>8</v>
      </c>
      <c r="Q11" s="30">
        <v>25</v>
      </c>
      <c r="R11" s="30">
        <f t="shared" ref="R11:R12" si="3">SUM(L11:Q11)</f>
        <v>872</v>
      </c>
      <c r="S11" s="30">
        <v>85</v>
      </c>
      <c r="T11" s="30">
        <v>33</v>
      </c>
      <c r="U11" s="30">
        <v>0</v>
      </c>
      <c r="V11" s="30">
        <v>175</v>
      </c>
      <c r="W11" s="30">
        <v>182</v>
      </c>
      <c r="X11" s="30">
        <v>520</v>
      </c>
      <c r="Y11" s="30">
        <v>2</v>
      </c>
      <c r="Z11" s="30">
        <v>40</v>
      </c>
      <c r="AA11" s="30">
        <v>100</v>
      </c>
      <c r="AB11" s="30">
        <v>0</v>
      </c>
      <c r="AC11" s="30">
        <v>16</v>
      </c>
      <c r="AD11" s="30">
        <v>43</v>
      </c>
      <c r="AE11" s="30">
        <v>152</v>
      </c>
      <c r="AF11" s="30">
        <f>SUM(S11:AE11)</f>
        <v>1348</v>
      </c>
      <c r="AG11" s="30">
        <f>F11+K11+R11+AF11</f>
        <v>15346</v>
      </c>
      <c r="AJ11" s="28">
        <f>F11</f>
        <v>2578</v>
      </c>
      <c r="AK11" s="28">
        <f>K11</f>
        <v>10548</v>
      </c>
      <c r="AL11" s="28">
        <f>R11</f>
        <v>872</v>
      </c>
      <c r="AM11" s="28">
        <f t="shared" si="0"/>
        <v>1348</v>
      </c>
      <c r="AO11" s="32">
        <f>SUM(AJ11:AN11)</f>
        <v>15346</v>
      </c>
    </row>
    <row r="12" spans="1:41" x14ac:dyDescent="0.2">
      <c r="A12" s="10" t="s">
        <v>5</v>
      </c>
      <c r="B12" s="6"/>
      <c r="C12" s="7"/>
      <c r="D12" s="30">
        <v>149</v>
      </c>
      <c r="E12" s="30">
        <v>0</v>
      </c>
      <c r="F12" s="30">
        <f t="shared" si="1"/>
        <v>149</v>
      </c>
      <c r="G12" s="30">
        <v>0</v>
      </c>
      <c r="H12" s="30">
        <v>0</v>
      </c>
      <c r="I12" s="30">
        <v>0</v>
      </c>
      <c r="J12" s="30">
        <v>0</v>
      </c>
      <c r="K12" s="30">
        <f t="shared" si="2"/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f t="shared" si="3"/>
        <v>0</v>
      </c>
      <c r="S12" s="30">
        <v>0</v>
      </c>
      <c r="T12" s="30">
        <v>18</v>
      </c>
      <c r="U12" s="30">
        <v>10</v>
      </c>
      <c r="V12" s="30">
        <v>0</v>
      </c>
      <c r="W12" s="30">
        <v>0</v>
      </c>
      <c r="X12" s="30">
        <v>18</v>
      </c>
      <c r="Y12" s="30">
        <v>17</v>
      </c>
      <c r="Z12" s="30">
        <v>0</v>
      </c>
      <c r="AA12" s="30">
        <v>57</v>
      </c>
      <c r="AB12" s="30">
        <v>7</v>
      </c>
      <c r="AC12" s="30">
        <v>6</v>
      </c>
      <c r="AD12" s="30">
        <v>0</v>
      </c>
      <c r="AE12" s="30">
        <v>40</v>
      </c>
      <c r="AF12" s="30">
        <f>SUM(S12:AE12)</f>
        <v>173</v>
      </c>
      <c r="AG12" s="30">
        <f>F12+K12+R12+AF12</f>
        <v>322</v>
      </c>
      <c r="AJ12" s="28">
        <f>F12</f>
        <v>149</v>
      </c>
      <c r="AK12" s="28">
        <f>K12</f>
        <v>0</v>
      </c>
      <c r="AL12" s="28">
        <f>R12</f>
        <v>0</v>
      </c>
      <c r="AM12" s="28">
        <f t="shared" si="0"/>
        <v>173</v>
      </c>
      <c r="AO12" s="32">
        <f>SUM(AJ12:AN12)</f>
        <v>322</v>
      </c>
    </row>
    <row r="13" spans="1:41" x14ac:dyDescent="0.2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</row>
    <row r="14" spans="1:41" x14ac:dyDescent="0.2">
      <c r="A14" s="10" t="s">
        <v>59</v>
      </c>
      <c r="B14" s="6"/>
      <c r="C14" s="7"/>
      <c r="D14" s="30">
        <v>9451003.7399999965</v>
      </c>
      <c r="E14" s="30">
        <v>3825918.26</v>
      </c>
      <c r="F14" s="30">
        <f>F15+F16</f>
        <v>13276921.999999996</v>
      </c>
      <c r="G14" s="30">
        <v>1184348.7000000007</v>
      </c>
      <c r="H14" s="30">
        <v>47.64</v>
      </c>
      <c r="I14" s="30">
        <v>1135180.9500000002</v>
      </c>
      <c r="J14" s="30">
        <v>10258.630000000001</v>
      </c>
      <c r="K14" s="30">
        <f>K15+K16</f>
        <v>2329835.9200000009</v>
      </c>
      <c r="L14" s="30">
        <v>16349.220000000001</v>
      </c>
      <c r="M14" s="30">
        <v>104365</v>
      </c>
      <c r="N14" s="30">
        <v>1259</v>
      </c>
      <c r="O14" s="30">
        <v>147125.76000000001</v>
      </c>
      <c r="P14" s="30">
        <v>3487.64</v>
      </c>
      <c r="Q14" s="30">
        <v>12312.25</v>
      </c>
      <c r="R14" s="30">
        <f>R15+R16</f>
        <v>284898.87</v>
      </c>
      <c r="S14" s="30">
        <v>514350</v>
      </c>
      <c r="T14" s="30">
        <v>135288.07</v>
      </c>
      <c r="U14" s="30">
        <v>75331</v>
      </c>
      <c r="V14" s="30">
        <v>404546.88999999996</v>
      </c>
      <c r="W14" s="30">
        <v>233427.04</v>
      </c>
      <c r="X14" s="30">
        <v>837847.73</v>
      </c>
      <c r="Y14" s="30">
        <v>409050</v>
      </c>
      <c r="Z14" s="30">
        <v>17335.82</v>
      </c>
      <c r="AA14" s="30">
        <v>511020</v>
      </c>
      <c r="AB14" s="30">
        <v>32626</v>
      </c>
      <c r="AC14" s="30">
        <v>41848.06</v>
      </c>
      <c r="AD14" s="30">
        <v>44050.21</v>
      </c>
      <c r="AE14" s="30">
        <v>511766.1</v>
      </c>
      <c r="AF14" s="30">
        <f>AF15+AF16</f>
        <v>3768486.92</v>
      </c>
      <c r="AG14" s="30">
        <f>+AG15+AG16</f>
        <v>19660143.709999997</v>
      </c>
      <c r="AJ14" s="28">
        <f>F14</f>
        <v>13276921.999999996</v>
      </c>
      <c r="AK14" s="28">
        <f>K14</f>
        <v>2329835.9200000009</v>
      </c>
      <c r="AL14" s="28">
        <f>R14</f>
        <v>284898.87</v>
      </c>
      <c r="AM14" s="28">
        <f t="shared" si="0"/>
        <v>3768486.92</v>
      </c>
      <c r="AO14" s="32">
        <f t="shared" ref="AO14" si="4">+AO15+AO16</f>
        <v>19660143.709999997</v>
      </c>
    </row>
    <row r="15" spans="1:41" x14ac:dyDescent="0.2">
      <c r="A15" s="10" t="s">
        <v>4</v>
      </c>
      <c r="B15" s="6"/>
      <c r="C15" s="7"/>
      <c r="D15" s="30">
        <v>7604293.5299999965</v>
      </c>
      <c r="E15" s="30">
        <v>3825918.26</v>
      </c>
      <c r="F15" s="30">
        <f t="shared" ref="F15:F16" si="5">SUM(D15:E15)</f>
        <v>11430211.789999995</v>
      </c>
      <c r="G15" s="30">
        <v>1184348.7000000007</v>
      </c>
      <c r="H15" s="30">
        <v>47.64</v>
      </c>
      <c r="I15" s="30">
        <v>1135180.9500000002</v>
      </c>
      <c r="J15" s="30">
        <v>10258.630000000001</v>
      </c>
      <c r="K15" s="30">
        <f t="shared" ref="K15:K16" si="6">SUM(G15:J15)</f>
        <v>2329835.9200000009</v>
      </c>
      <c r="L15" s="30">
        <v>16349.220000000001</v>
      </c>
      <c r="M15" s="30">
        <v>104365</v>
      </c>
      <c r="N15" s="30">
        <v>1259</v>
      </c>
      <c r="O15" s="30">
        <v>147125.76000000001</v>
      </c>
      <c r="P15" s="30">
        <v>3487.64</v>
      </c>
      <c r="Q15" s="30">
        <v>12312.25</v>
      </c>
      <c r="R15" s="30">
        <f t="shared" ref="R15:R16" si="7">SUM(L15:Q15)</f>
        <v>284898.87</v>
      </c>
      <c r="S15" s="30">
        <v>514350</v>
      </c>
      <c r="T15" s="30">
        <v>34469.07</v>
      </c>
      <c r="U15" s="30">
        <v>0</v>
      </c>
      <c r="V15" s="30">
        <v>404546.88999999996</v>
      </c>
      <c r="W15" s="30">
        <v>233427.04</v>
      </c>
      <c r="X15" s="30">
        <v>445910.54000000004</v>
      </c>
      <c r="Y15" s="30">
        <v>8478</v>
      </c>
      <c r="Z15" s="30">
        <v>17335.82</v>
      </c>
      <c r="AA15" s="30">
        <v>83061</v>
      </c>
      <c r="AB15" s="30">
        <v>0</v>
      </c>
      <c r="AC15" s="30">
        <v>8389.06</v>
      </c>
      <c r="AD15" s="30">
        <v>44050.21</v>
      </c>
      <c r="AE15" s="30">
        <v>69401.100000000006</v>
      </c>
      <c r="AF15" s="30">
        <f>SUM(S15:AE15)</f>
        <v>1863418.7300000002</v>
      </c>
      <c r="AG15" s="30">
        <f>F15+K15+R15+AF15</f>
        <v>15908365.309999997</v>
      </c>
      <c r="AJ15" s="28">
        <f>F15</f>
        <v>11430211.789999995</v>
      </c>
      <c r="AK15" s="28">
        <f>K15</f>
        <v>2329835.9200000009</v>
      </c>
      <c r="AL15" s="28">
        <f>R15</f>
        <v>284898.87</v>
      </c>
      <c r="AM15" s="28">
        <f t="shared" si="0"/>
        <v>1863418.7300000002</v>
      </c>
      <c r="AO15" s="32">
        <f>SUM(AJ15:AN15)</f>
        <v>15908365.309999997</v>
      </c>
    </row>
    <row r="16" spans="1:41" x14ac:dyDescent="0.2">
      <c r="A16" s="10" t="s">
        <v>5</v>
      </c>
      <c r="B16" s="6"/>
      <c r="C16" s="7"/>
      <c r="D16" s="30">
        <v>1846710.21</v>
      </c>
      <c r="E16" s="30">
        <v>0</v>
      </c>
      <c r="F16" s="30">
        <f t="shared" si="5"/>
        <v>1846710.21</v>
      </c>
      <c r="G16" s="30">
        <v>0</v>
      </c>
      <c r="H16" s="30">
        <v>0</v>
      </c>
      <c r="I16" s="30">
        <v>0</v>
      </c>
      <c r="J16" s="30">
        <v>0</v>
      </c>
      <c r="K16" s="30">
        <f t="shared" si="6"/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f t="shared" si="7"/>
        <v>0</v>
      </c>
      <c r="S16" s="30">
        <v>0</v>
      </c>
      <c r="T16" s="30">
        <v>100819</v>
      </c>
      <c r="U16" s="30">
        <v>75331</v>
      </c>
      <c r="V16" s="30">
        <v>0</v>
      </c>
      <c r="W16" s="30">
        <v>0</v>
      </c>
      <c r="X16" s="30">
        <v>391937.19</v>
      </c>
      <c r="Y16" s="30">
        <v>400572</v>
      </c>
      <c r="Z16" s="30">
        <v>0</v>
      </c>
      <c r="AA16" s="30">
        <v>427959</v>
      </c>
      <c r="AB16" s="30">
        <v>32626</v>
      </c>
      <c r="AC16" s="30">
        <v>33459</v>
      </c>
      <c r="AD16" s="30">
        <v>0</v>
      </c>
      <c r="AE16" s="30">
        <v>442365</v>
      </c>
      <c r="AF16" s="30">
        <f>SUM(S16:AE16)</f>
        <v>1905068.19</v>
      </c>
      <c r="AG16" s="30">
        <f>F16+K16+R16+AF16</f>
        <v>3751778.4</v>
      </c>
      <c r="AJ16" s="28">
        <f>F16</f>
        <v>1846710.21</v>
      </c>
      <c r="AK16" s="28">
        <f>K16</f>
        <v>0</v>
      </c>
      <c r="AL16" s="28">
        <f>R16</f>
        <v>0</v>
      </c>
      <c r="AM16" s="28">
        <f t="shared" si="0"/>
        <v>1905068.19</v>
      </c>
      <c r="AO16" s="32">
        <f>SUM(AJ16:AN16)</f>
        <v>3751778.4</v>
      </c>
    </row>
    <row r="17" spans="1:41" x14ac:dyDescent="0.2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1:41" x14ac:dyDescent="0.2">
      <c r="A18" s="10" t="s">
        <v>60</v>
      </c>
      <c r="B18" s="6"/>
      <c r="C18" s="7"/>
      <c r="D18" s="30">
        <v>4848717.8199999984</v>
      </c>
      <c r="E18" s="30">
        <v>1782781.09</v>
      </c>
      <c r="F18" s="30">
        <f>F19+F20</f>
        <v>6631498.9099999983</v>
      </c>
      <c r="G18" s="30">
        <v>550820.03999999946</v>
      </c>
      <c r="H18" s="30">
        <v>33.729999999999997</v>
      </c>
      <c r="I18" s="30">
        <v>476567.4099999998</v>
      </c>
      <c r="J18" s="30">
        <v>3898.9500000000003</v>
      </c>
      <c r="K18" s="30">
        <f>K19+K20</f>
        <v>1031320.1299999992</v>
      </c>
      <c r="L18" s="30">
        <v>9420.7400000000016</v>
      </c>
      <c r="M18" s="30">
        <v>65460</v>
      </c>
      <c r="N18" s="30">
        <v>818</v>
      </c>
      <c r="O18" s="30">
        <v>76041.400000000038</v>
      </c>
      <c r="P18" s="30">
        <v>1150.08</v>
      </c>
      <c r="Q18" s="30">
        <v>6989.24</v>
      </c>
      <c r="R18" s="30">
        <f>R19+R20</f>
        <v>159879.46000000002</v>
      </c>
      <c r="S18" s="30">
        <v>157398</v>
      </c>
      <c r="T18" s="30">
        <v>68786.17</v>
      </c>
      <c r="U18" s="30">
        <v>27990</v>
      </c>
      <c r="V18" s="30">
        <v>241493.83</v>
      </c>
      <c r="W18" s="30">
        <v>108973.89000000001</v>
      </c>
      <c r="X18" s="30">
        <v>472834.39</v>
      </c>
      <c r="Y18" s="30">
        <v>216047</v>
      </c>
      <c r="Z18" s="30">
        <v>9455.4699999999993</v>
      </c>
      <c r="AA18" s="30">
        <v>266390.88</v>
      </c>
      <c r="AB18" s="30">
        <v>10734</v>
      </c>
      <c r="AC18" s="30">
        <v>20204.29</v>
      </c>
      <c r="AD18" s="30">
        <v>27435.7</v>
      </c>
      <c r="AE18" s="30">
        <v>258899.253</v>
      </c>
      <c r="AF18" s="30">
        <f>AF19+AF20</f>
        <v>1886642.8730000001</v>
      </c>
      <c r="AG18" s="30">
        <f>+AG19+AG20</f>
        <v>9709341.3729999978</v>
      </c>
      <c r="AJ18" s="28">
        <f>F18</f>
        <v>6631498.9099999983</v>
      </c>
      <c r="AK18" s="28">
        <f>K18</f>
        <v>1031320.1299999992</v>
      </c>
      <c r="AL18" s="28">
        <f>R18</f>
        <v>159879.46000000002</v>
      </c>
      <c r="AM18" s="28">
        <f t="shared" si="0"/>
        <v>1886642.8730000001</v>
      </c>
      <c r="AO18" s="32">
        <f t="shared" ref="AO18" si="8">+AO19+AO20</f>
        <v>9709341.3729999978</v>
      </c>
    </row>
    <row r="19" spans="1:41" x14ac:dyDescent="0.2">
      <c r="A19" s="10" t="s">
        <v>4</v>
      </c>
      <c r="B19" s="6"/>
      <c r="C19" s="7"/>
      <c r="D19" s="30">
        <v>3847667.7899999982</v>
      </c>
      <c r="E19" s="30">
        <v>1782781.09</v>
      </c>
      <c r="F19" s="30">
        <f t="shared" ref="F19:F20" si="9">SUM(D19:E19)</f>
        <v>5630448.879999998</v>
      </c>
      <c r="G19" s="30">
        <v>550820.03999999946</v>
      </c>
      <c r="H19" s="30">
        <v>33.729999999999997</v>
      </c>
      <c r="I19" s="30">
        <v>476567.4099999998</v>
      </c>
      <c r="J19" s="30">
        <v>3898.9500000000003</v>
      </c>
      <c r="K19" s="30">
        <f t="shared" ref="K19:K20" si="10">SUM(G19:J19)</f>
        <v>1031320.1299999992</v>
      </c>
      <c r="L19" s="30">
        <v>9420.7400000000016</v>
      </c>
      <c r="M19" s="30">
        <v>65460</v>
      </c>
      <c r="N19" s="30">
        <v>818</v>
      </c>
      <c r="O19" s="30">
        <v>76041.400000000038</v>
      </c>
      <c r="P19" s="30">
        <v>1150.08</v>
      </c>
      <c r="Q19" s="30">
        <v>6989.24</v>
      </c>
      <c r="R19" s="30">
        <f t="shared" ref="R19:R20" si="11">SUM(L19:Q19)</f>
        <v>159879.46000000002</v>
      </c>
      <c r="S19" s="30">
        <v>157398</v>
      </c>
      <c r="T19" s="30">
        <v>17302.169999999995</v>
      </c>
      <c r="U19" s="30">
        <v>0</v>
      </c>
      <c r="V19" s="30">
        <v>241493.83</v>
      </c>
      <c r="W19" s="30">
        <v>108973.89000000001</v>
      </c>
      <c r="X19" s="30">
        <v>247854.36000000002</v>
      </c>
      <c r="Y19" s="30">
        <v>5510</v>
      </c>
      <c r="Z19" s="30">
        <v>9455.4699999999993</v>
      </c>
      <c r="AA19" s="30">
        <v>45687.88</v>
      </c>
      <c r="AB19" s="30">
        <v>0</v>
      </c>
      <c r="AC19" s="30">
        <v>5057.29</v>
      </c>
      <c r="AD19" s="30">
        <v>27435.7</v>
      </c>
      <c r="AE19" s="30">
        <v>43700.253000000004</v>
      </c>
      <c r="AF19" s="30">
        <f>SUM(S19:AE19)</f>
        <v>909868.84299999999</v>
      </c>
      <c r="AG19" s="30">
        <f>F19+K19+R19+AF19</f>
        <v>7731517.3129999973</v>
      </c>
      <c r="AJ19" s="28">
        <f>F19</f>
        <v>5630448.879999998</v>
      </c>
      <c r="AK19" s="28">
        <f>K19</f>
        <v>1031320.1299999992</v>
      </c>
      <c r="AL19" s="28">
        <f>R19</f>
        <v>159879.46000000002</v>
      </c>
      <c r="AM19" s="28">
        <f t="shared" si="0"/>
        <v>909868.84299999999</v>
      </c>
      <c r="AO19" s="32">
        <f>SUM(AJ19:AN19)</f>
        <v>7731517.3129999973</v>
      </c>
    </row>
    <row r="20" spans="1:41" x14ac:dyDescent="0.2">
      <c r="A20" s="10" t="s">
        <v>5</v>
      </c>
      <c r="B20" s="6"/>
      <c r="C20" s="7"/>
      <c r="D20" s="30">
        <v>1001050.03</v>
      </c>
      <c r="E20" s="30">
        <v>0</v>
      </c>
      <c r="F20" s="30">
        <f t="shared" si="9"/>
        <v>1001050.03</v>
      </c>
      <c r="G20" s="30">
        <v>0</v>
      </c>
      <c r="H20" s="30">
        <v>0</v>
      </c>
      <c r="I20" s="30">
        <v>0</v>
      </c>
      <c r="J20" s="30">
        <v>0</v>
      </c>
      <c r="K20" s="30">
        <f t="shared" si="10"/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f t="shared" si="11"/>
        <v>0</v>
      </c>
      <c r="S20" s="30">
        <v>0</v>
      </c>
      <c r="T20" s="30">
        <v>51484</v>
      </c>
      <c r="U20" s="30">
        <v>27990</v>
      </c>
      <c r="V20" s="30">
        <v>0</v>
      </c>
      <c r="W20" s="30">
        <v>0</v>
      </c>
      <c r="X20" s="30">
        <v>224980.03</v>
      </c>
      <c r="Y20" s="30">
        <v>210537</v>
      </c>
      <c r="Z20" s="30">
        <v>0</v>
      </c>
      <c r="AA20" s="30">
        <v>220703</v>
      </c>
      <c r="AB20" s="30">
        <v>10734</v>
      </c>
      <c r="AC20" s="30">
        <v>15147</v>
      </c>
      <c r="AD20" s="30">
        <v>0</v>
      </c>
      <c r="AE20" s="30">
        <v>215199</v>
      </c>
      <c r="AF20" s="30">
        <f>SUM(S20:AE20)</f>
        <v>976774.03</v>
      </c>
      <c r="AG20" s="30">
        <f>F20+K20+R20+AF20</f>
        <v>1977824.06</v>
      </c>
      <c r="AJ20" s="28">
        <f>F20</f>
        <v>1001050.03</v>
      </c>
      <c r="AK20" s="28">
        <f>K20</f>
        <v>0</v>
      </c>
      <c r="AL20" s="28">
        <f>R20</f>
        <v>0</v>
      </c>
      <c r="AM20" s="28">
        <f t="shared" si="0"/>
        <v>976774.03</v>
      </c>
      <c r="AO20" s="32">
        <f>SUM(AJ20:AN20)</f>
        <v>1977824.06</v>
      </c>
    </row>
    <row r="21" spans="1:41" x14ac:dyDescent="0.2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1:41" x14ac:dyDescent="0.2">
      <c r="A22" s="10" t="s">
        <v>6</v>
      </c>
      <c r="B22" s="6"/>
      <c r="C22" s="7"/>
      <c r="D22" s="30">
        <v>11614044.913000006</v>
      </c>
      <c r="E22" s="30">
        <v>2031254.57</v>
      </c>
      <c r="F22" s="30">
        <f>F23+F24</f>
        <v>13645299.483000007</v>
      </c>
      <c r="G22" s="30">
        <v>1614151.4900000002</v>
      </c>
      <c r="H22" s="30">
        <v>190</v>
      </c>
      <c r="I22" s="30">
        <v>1386237.6400000001</v>
      </c>
      <c r="J22" s="30">
        <v>17009.03</v>
      </c>
      <c r="K22" s="30">
        <f>K23+K24</f>
        <v>3017588.16</v>
      </c>
      <c r="L22" s="30">
        <v>36541.54</v>
      </c>
      <c r="M22" s="30">
        <v>163089.3000000001</v>
      </c>
      <c r="N22" s="30">
        <v>2077.35</v>
      </c>
      <c r="O22" s="30">
        <v>211526.32000000004</v>
      </c>
      <c r="P22" s="30">
        <v>5807.4</v>
      </c>
      <c r="Q22" s="30">
        <v>27698.309999999998</v>
      </c>
      <c r="R22" s="30">
        <f>R23+R24</f>
        <v>446740.22000000015</v>
      </c>
      <c r="S22" s="30">
        <v>398482.89999999997</v>
      </c>
      <c r="T22" s="30">
        <v>218083.13999999998</v>
      </c>
      <c r="U22" s="30">
        <v>88164</v>
      </c>
      <c r="V22" s="30">
        <v>614750.44999999995</v>
      </c>
      <c r="W22" s="30">
        <v>261706.4</v>
      </c>
      <c r="X22" s="30">
        <v>1602217.1059999997</v>
      </c>
      <c r="Y22" s="30">
        <v>646966.25</v>
      </c>
      <c r="Z22" s="30">
        <v>26574.21</v>
      </c>
      <c r="AA22" s="30">
        <v>1100341.2779999999</v>
      </c>
      <c r="AB22" s="30">
        <v>35448.14</v>
      </c>
      <c r="AC22" s="30">
        <v>62836.35</v>
      </c>
      <c r="AD22" s="30">
        <v>69712.2</v>
      </c>
      <c r="AE22" s="30">
        <v>871519.20699999994</v>
      </c>
      <c r="AF22" s="30">
        <f>AF23+AF24</f>
        <v>5996801.6309999991</v>
      </c>
      <c r="AG22" s="30">
        <f>+AG23+AG24</f>
        <v>23106429.494000006</v>
      </c>
      <c r="AJ22" s="28">
        <f>F22</f>
        <v>13645299.483000007</v>
      </c>
      <c r="AK22" s="28">
        <f>K22</f>
        <v>3017588.16</v>
      </c>
      <c r="AL22" s="28">
        <f>R22</f>
        <v>446740.22000000015</v>
      </c>
      <c r="AM22" s="28">
        <f t="shared" si="0"/>
        <v>5996801.6309999991</v>
      </c>
      <c r="AO22" s="32">
        <f>+AO23+AO24</f>
        <v>23106429.494000006</v>
      </c>
    </row>
    <row r="23" spans="1:41" x14ac:dyDescent="0.2">
      <c r="A23" s="10" t="s">
        <v>4</v>
      </c>
      <c r="B23" s="6"/>
      <c r="C23" s="7"/>
      <c r="D23" s="30">
        <v>8711896.0030000061</v>
      </c>
      <c r="E23" s="30">
        <v>2031254.57</v>
      </c>
      <c r="F23" s="30">
        <f t="shared" ref="F23:F24" si="12">SUM(D23:E23)</f>
        <v>10743150.573000006</v>
      </c>
      <c r="G23" s="30">
        <v>1614151.4900000002</v>
      </c>
      <c r="H23" s="30">
        <v>190</v>
      </c>
      <c r="I23" s="30">
        <v>1386237.6400000001</v>
      </c>
      <c r="J23" s="30">
        <v>17009.03</v>
      </c>
      <c r="K23" s="30">
        <f t="shared" ref="K23:K24" si="13">SUM(G23:J23)</f>
        <v>3017588.16</v>
      </c>
      <c r="L23" s="30">
        <v>36541.54</v>
      </c>
      <c r="M23" s="30">
        <v>163089.3000000001</v>
      </c>
      <c r="N23" s="30">
        <v>2077.35</v>
      </c>
      <c r="O23" s="30">
        <v>211526.32000000004</v>
      </c>
      <c r="P23" s="30">
        <v>5807.4</v>
      </c>
      <c r="Q23" s="30">
        <v>27698.309999999998</v>
      </c>
      <c r="R23" s="30">
        <f t="shared" ref="R23:R24" si="14">SUM(L23:Q23)</f>
        <v>446740.22000000015</v>
      </c>
      <c r="S23" s="30">
        <v>398482.89999999997</v>
      </c>
      <c r="T23" s="30">
        <v>65886.41</v>
      </c>
      <c r="U23" s="30">
        <v>0</v>
      </c>
      <c r="V23" s="30">
        <v>614750.44999999995</v>
      </c>
      <c r="W23" s="30">
        <v>261706.4</v>
      </c>
      <c r="X23" s="30">
        <v>836054.40599999984</v>
      </c>
      <c r="Y23" s="30">
        <v>16994.349999999999</v>
      </c>
      <c r="Z23" s="30">
        <v>26574.21</v>
      </c>
      <c r="AA23" s="30">
        <v>212439.17</v>
      </c>
      <c r="AB23" s="30">
        <v>0</v>
      </c>
      <c r="AC23" s="30">
        <v>12234.26</v>
      </c>
      <c r="AD23" s="30">
        <v>69712.2</v>
      </c>
      <c r="AE23" s="30">
        <v>166304.087</v>
      </c>
      <c r="AF23" s="30">
        <f>SUM(S23:AE23)</f>
        <v>2681138.8429999994</v>
      </c>
      <c r="AG23" s="30">
        <f>F23+K23+R23+AF23</f>
        <v>16888617.796000008</v>
      </c>
      <c r="AJ23" s="28">
        <f>F23</f>
        <v>10743150.573000006</v>
      </c>
      <c r="AK23" s="28">
        <f>K23</f>
        <v>3017588.16</v>
      </c>
      <c r="AL23" s="28">
        <f>R23</f>
        <v>446740.22000000015</v>
      </c>
      <c r="AM23" s="28">
        <f t="shared" si="0"/>
        <v>2681138.8429999994</v>
      </c>
      <c r="AO23" s="32">
        <f>SUM(AJ23:AN23)</f>
        <v>16888617.796000008</v>
      </c>
    </row>
    <row r="24" spans="1:41" x14ac:dyDescent="0.2">
      <c r="A24" s="10" t="s">
        <v>5</v>
      </c>
      <c r="B24" s="6"/>
      <c r="C24" s="7"/>
      <c r="D24" s="30">
        <v>2902148.9099999997</v>
      </c>
      <c r="E24" s="30">
        <v>0</v>
      </c>
      <c r="F24" s="30">
        <f t="shared" si="12"/>
        <v>2902148.9099999997</v>
      </c>
      <c r="G24" s="30">
        <v>0</v>
      </c>
      <c r="H24" s="30">
        <v>0</v>
      </c>
      <c r="I24" s="30">
        <v>0</v>
      </c>
      <c r="J24" s="30">
        <v>0</v>
      </c>
      <c r="K24" s="30">
        <f t="shared" si="13"/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f t="shared" si="14"/>
        <v>0</v>
      </c>
      <c r="S24" s="30">
        <v>0</v>
      </c>
      <c r="T24" s="30">
        <v>152196.72999999998</v>
      </c>
      <c r="U24" s="30">
        <v>88164</v>
      </c>
      <c r="V24" s="30">
        <v>0</v>
      </c>
      <c r="W24" s="30">
        <v>0</v>
      </c>
      <c r="X24" s="30">
        <v>766162.7</v>
      </c>
      <c r="Y24" s="30">
        <v>629971.9</v>
      </c>
      <c r="Z24" s="30">
        <v>0</v>
      </c>
      <c r="AA24" s="30">
        <v>887902.10799999989</v>
      </c>
      <c r="AB24" s="30">
        <v>35448.14</v>
      </c>
      <c r="AC24" s="30">
        <v>50602.09</v>
      </c>
      <c r="AD24" s="30">
        <v>0</v>
      </c>
      <c r="AE24" s="30">
        <v>705215.12</v>
      </c>
      <c r="AF24" s="30">
        <f>SUM(S24:AE24)</f>
        <v>3315662.7880000002</v>
      </c>
      <c r="AG24" s="30">
        <f>F24+K24+R24+AF24</f>
        <v>6217811.6979999999</v>
      </c>
      <c r="AJ24" s="28">
        <f>F24</f>
        <v>2902148.9099999997</v>
      </c>
      <c r="AK24" s="28">
        <f>K24</f>
        <v>0</v>
      </c>
      <c r="AL24" s="28">
        <f>R24</f>
        <v>0</v>
      </c>
      <c r="AM24" s="28">
        <f t="shared" si="0"/>
        <v>3315662.7880000002</v>
      </c>
      <c r="AO24" s="32">
        <f>SUM(AJ24:AN24)</f>
        <v>6217811.6979999999</v>
      </c>
    </row>
    <row r="25" spans="1:41" x14ac:dyDescent="0.2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1:41" x14ac:dyDescent="0.2">
      <c r="A26" s="10" t="s">
        <v>7</v>
      </c>
      <c r="B26" s="6"/>
      <c r="C26" s="7"/>
      <c r="D26" s="30">
        <v>222373.25999999989</v>
      </c>
      <c r="E26" s="30">
        <v>38322.619999999995</v>
      </c>
      <c r="F26" s="30">
        <f>F27+F28</f>
        <v>260695.87999999989</v>
      </c>
      <c r="G26" s="30">
        <v>176460.57999999941</v>
      </c>
      <c r="H26" s="30">
        <v>15.24</v>
      </c>
      <c r="I26" s="30">
        <v>161136.10999999949</v>
      </c>
      <c r="J26" s="30">
        <v>1480.27</v>
      </c>
      <c r="K26" s="30">
        <f>K27+K28</f>
        <v>339092.19999999891</v>
      </c>
      <c r="L26" s="30">
        <v>2196.65</v>
      </c>
      <c r="M26" s="30">
        <v>14707.470000000003</v>
      </c>
      <c r="N26" s="30">
        <v>58.9</v>
      </c>
      <c r="O26" s="30">
        <v>15618.010000000007</v>
      </c>
      <c r="P26" s="30">
        <v>318.96000000000004</v>
      </c>
      <c r="Q26" s="30">
        <v>1391.1899999999998</v>
      </c>
      <c r="R26" s="30">
        <f>R27+R28</f>
        <v>34291.180000000015</v>
      </c>
      <c r="S26" s="30">
        <v>10681.91</v>
      </c>
      <c r="T26" s="30">
        <v>4262.8099999999995</v>
      </c>
      <c r="U26" s="30">
        <v>1046.0999999999999</v>
      </c>
      <c r="V26" s="30">
        <v>14392.3</v>
      </c>
      <c r="W26" s="30">
        <v>16170.489999999996</v>
      </c>
      <c r="X26" s="30">
        <v>34824.550000000003</v>
      </c>
      <c r="Y26" s="30">
        <v>3243.83</v>
      </c>
      <c r="Z26" s="30">
        <v>1828.9199999999998</v>
      </c>
      <c r="AA26" s="30">
        <v>13388.210000000001</v>
      </c>
      <c r="AB26" s="30">
        <v>739.56</v>
      </c>
      <c r="AC26" s="30">
        <v>1359.62</v>
      </c>
      <c r="AD26" s="30">
        <v>3022.07</v>
      </c>
      <c r="AE26" s="30">
        <v>14474.750000000002</v>
      </c>
      <c r="AF26" s="30">
        <f>AF27+AF28</f>
        <v>119435.12</v>
      </c>
      <c r="AG26" s="30">
        <f>+AG27+AG28</f>
        <v>753514.37999999884</v>
      </c>
      <c r="AJ26" s="28">
        <f>F26</f>
        <v>260695.87999999989</v>
      </c>
      <c r="AK26" s="28">
        <f>K26</f>
        <v>339092.19999999891</v>
      </c>
      <c r="AL26" s="28">
        <f>R26</f>
        <v>34291.180000000015</v>
      </c>
      <c r="AM26" s="28">
        <f t="shared" si="0"/>
        <v>119435.12</v>
      </c>
      <c r="AO26" s="32">
        <f t="shared" ref="AO26" si="15">+AO27+AO28</f>
        <v>753514.37999999884</v>
      </c>
    </row>
    <row r="27" spans="1:41" x14ac:dyDescent="0.2">
      <c r="A27" s="10" t="s">
        <v>4</v>
      </c>
      <c r="B27" s="6"/>
      <c r="C27" s="7"/>
      <c r="D27" s="30">
        <v>203246.89999999988</v>
      </c>
      <c r="E27" s="30">
        <v>38322.619999999995</v>
      </c>
      <c r="F27" s="30">
        <f t="shared" ref="F27:F28" si="16">SUM(D27:E27)</f>
        <v>241569.51999999987</v>
      </c>
      <c r="G27" s="30">
        <v>176460.57999999941</v>
      </c>
      <c r="H27" s="30">
        <v>15.24</v>
      </c>
      <c r="I27" s="30">
        <v>161136.10999999949</v>
      </c>
      <c r="J27" s="30">
        <v>1480.27</v>
      </c>
      <c r="K27" s="30">
        <f t="shared" ref="K27:K28" si="17">SUM(G27:J27)</f>
        <v>339092.19999999891</v>
      </c>
      <c r="L27" s="30">
        <v>2196.65</v>
      </c>
      <c r="M27" s="30">
        <v>14707.470000000003</v>
      </c>
      <c r="N27" s="30">
        <v>58.9</v>
      </c>
      <c r="O27" s="30">
        <v>15618.010000000007</v>
      </c>
      <c r="P27" s="30">
        <v>318.96000000000004</v>
      </c>
      <c r="Q27" s="30">
        <v>1391.1899999999998</v>
      </c>
      <c r="R27" s="30">
        <f t="shared" ref="R27:R28" si="18">SUM(L27:Q27)</f>
        <v>34291.180000000015</v>
      </c>
      <c r="S27" s="30">
        <v>10681.91</v>
      </c>
      <c r="T27" s="30">
        <v>2261.12</v>
      </c>
      <c r="U27" s="30">
        <v>0</v>
      </c>
      <c r="V27" s="30">
        <v>14392.3</v>
      </c>
      <c r="W27" s="30">
        <v>16170.489999999996</v>
      </c>
      <c r="X27" s="30">
        <v>31761.29</v>
      </c>
      <c r="Y27" s="30">
        <v>197.16</v>
      </c>
      <c r="Z27" s="30">
        <v>1828.9199999999998</v>
      </c>
      <c r="AA27" s="30">
        <v>6503.67</v>
      </c>
      <c r="AB27" s="30">
        <v>0</v>
      </c>
      <c r="AC27" s="30">
        <v>661.22</v>
      </c>
      <c r="AD27" s="30">
        <v>3022.07</v>
      </c>
      <c r="AE27" s="30">
        <v>9027.3000000000011</v>
      </c>
      <c r="AF27" s="30">
        <f>SUM(S27:AE27)</f>
        <v>96507.45</v>
      </c>
      <c r="AG27" s="30">
        <f>F27+K27+R27+AF27</f>
        <v>711460.34999999881</v>
      </c>
      <c r="AJ27" s="28">
        <f>F27</f>
        <v>241569.51999999987</v>
      </c>
      <c r="AK27" s="28">
        <f>K27</f>
        <v>339092.19999999891</v>
      </c>
      <c r="AL27" s="28">
        <f>R27</f>
        <v>34291.180000000015</v>
      </c>
      <c r="AM27" s="28">
        <f t="shared" si="0"/>
        <v>96507.45</v>
      </c>
      <c r="AO27" s="32">
        <f>SUM(AJ27:AN27)</f>
        <v>711460.34999999881</v>
      </c>
    </row>
    <row r="28" spans="1:41" x14ac:dyDescent="0.2">
      <c r="A28" s="10" t="s">
        <v>5</v>
      </c>
      <c r="B28" s="6"/>
      <c r="C28" s="7"/>
      <c r="D28" s="30">
        <v>19126.36</v>
      </c>
      <c r="E28" s="30">
        <v>0</v>
      </c>
      <c r="F28" s="30">
        <f t="shared" si="16"/>
        <v>19126.36</v>
      </c>
      <c r="G28" s="30">
        <v>0</v>
      </c>
      <c r="H28" s="30">
        <v>0</v>
      </c>
      <c r="I28" s="30">
        <v>0</v>
      </c>
      <c r="J28" s="30">
        <v>0</v>
      </c>
      <c r="K28" s="30">
        <f t="shared" si="17"/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f t="shared" si="18"/>
        <v>0</v>
      </c>
      <c r="S28" s="30">
        <v>0</v>
      </c>
      <c r="T28" s="30">
        <v>2001.69</v>
      </c>
      <c r="U28" s="30">
        <v>1046.0999999999999</v>
      </c>
      <c r="V28" s="30">
        <v>0</v>
      </c>
      <c r="W28" s="30">
        <v>0</v>
      </c>
      <c r="X28" s="30">
        <v>3063.2599999999998</v>
      </c>
      <c r="Y28" s="30">
        <v>3046.67</v>
      </c>
      <c r="Z28" s="30">
        <v>0</v>
      </c>
      <c r="AA28" s="30">
        <v>6884.5400000000009</v>
      </c>
      <c r="AB28" s="30">
        <v>739.56</v>
      </c>
      <c r="AC28" s="30">
        <v>698.4</v>
      </c>
      <c r="AD28" s="30">
        <v>0</v>
      </c>
      <c r="AE28" s="30">
        <v>5447.4500000000007</v>
      </c>
      <c r="AF28" s="30">
        <f>SUM(S28:AE28)</f>
        <v>22927.670000000002</v>
      </c>
      <c r="AG28" s="30">
        <f>F28+K28+R28+AF28</f>
        <v>42054.03</v>
      </c>
      <c r="AJ28" s="28">
        <f>F28</f>
        <v>19126.36</v>
      </c>
      <c r="AK28" s="28">
        <f>K28</f>
        <v>0</v>
      </c>
      <c r="AL28" s="28">
        <f>R28</f>
        <v>0</v>
      </c>
      <c r="AM28" s="28">
        <f t="shared" si="0"/>
        <v>22927.670000000002</v>
      </c>
      <c r="AO28" s="32">
        <f>SUM(AJ28:AN28)</f>
        <v>42054.03</v>
      </c>
    </row>
    <row r="29" spans="1:41" x14ac:dyDescent="0.2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41" x14ac:dyDescent="0.2">
      <c r="A30" s="10" t="s">
        <v>8</v>
      </c>
      <c r="B30" s="6"/>
      <c r="C30" s="7"/>
      <c r="D30" s="30">
        <v>43114.42</v>
      </c>
      <c r="E30" s="30">
        <v>6232.5999999999995</v>
      </c>
      <c r="F30" s="30">
        <f>F31+F32</f>
        <v>49347.01999999999</v>
      </c>
      <c r="G30" s="30">
        <v>49659.499999999964</v>
      </c>
      <c r="H30" s="30">
        <v>4.55</v>
      </c>
      <c r="I30" s="30">
        <v>45765.849999999955</v>
      </c>
      <c r="J30" s="30">
        <v>213.42000000000002</v>
      </c>
      <c r="K30" s="30">
        <f>K31+K32</f>
        <v>95643.31999999992</v>
      </c>
      <c r="L30" s="30">
        <v>448.54999999999995</v>
      </c>
      <c r="M30" s="30">
        <v>3507.4900000000021</v>
      </c>
      <c r="N30" s="30">
        <v>12.06</v>
      </c>
      <c r="O30" s="30">
        <v>4050.599999999999</v>
      </c>
      <c r="P30" s="30">
        <v>94.47999999999999</v>
      </c>
      <c r="Q30" s="30">
        <v>252.30999999999997</v>
      </c>
      <c r="R30" s="30">
        <f>R31+R32</f>
        <v>8365.49</v>
      </c>
      <c r="S30" s="30">
        <v>1785.6000000000001</v>
      </c>
      <c r="T30" s="30">
        <v>926.47</v>
      </c>
      <c r="U30" s="30">
        <v>194.68</v>
      </c>
      <c r="V30" s="30">
        <v>2430</v>
      </c>
      <c r="W30" s="30">
        <v>3329.1999999999994</v>
      </c>
      <c r="X30" s="30">
        <v>8882.9</v>
      </c>
      <c r="Y30" s="30">
        <v>555.06999999999994</v>
      </c>
      <c r="Z30" s="30">
        <v>372.5</v>
      </c>
      <c r="AA30" s="30">
        <v>2335.5699999999997</v>
      </c>
      <c r="AB30" s="30">
        <v>126.3</v>
      </c>
      <c r="AC30" s="30">
        <v>263.24</v>
      </c>
      <c r="AD30" s="30">
        <v>744.42000000000007</v>
      </c>
      <c r="AE30" s="30">
        <v>2554.9800000000005</v>
      </c>
      <c r="AF30" s="30">
        <f>AF31+AF32</f>
        <v>24500.929999999997</v>
      </c>
      <c r="AG30" s="30">
        <f>+AG31+AG32</f>
        <v>177856.75999999989</v>
      </c>
      <c r="AJ30" s="28">
        <f>F30</f>
        <v>49347.01999999999</v>
      </c>
      <c r="AK30" s="28">
        <f>K30</f>
        <v>95643.31999999992</v>
      </c>
      <c r="AL30" s="28">
        <f>R30</f>
        <v>8365.49</v>
      </c>
      <c r="AM30" s="28">
        <f t="shared" si="0"/>
        <v>24500.929999999997</v>
      </c>
      <c r="AO30" s="32">
        <f>+AO31+AO32</f>
        <v>177856.75999999989</v>
      </c>
    </row>
    <row r="31" spans="1:41" x14ac:dyDescent="0.2">
      <c r="A31" s="10" t="s">
        <v>4</v>
      </c>
      <c r="B31" s="6"/>
      <c r="C31" s="7"/>
      <c r="D31" s="30">
        <v>35931.829999999994</v>
      </c>
      <c r="E31" s="30">
        <v>6232.5999999999995</v>
      </c>
      <c r="F31" s="30">
        <f t="shared" ref="F31:F32" si="19">SUM(D31:E31)</f>
        <v>42164.429999999993</v>
      </c>
      <c r="G31" s="30">
        <v>49659.499999999964</v>
      </c>
      <c r="H31" s="30">
        <v>4.55</v>
      </c>
      <c r="I31" s="30">
        <v>45765.849999999955</v>
      </c>
      <c r="J31" s="30">
        <v>213.42000000000002</v>
      </c>
      <c r="K31" s="30">
        <f t="shared" ref="K31:K32" si="20">SUM(G31:J31)</f>
        <v>95643.31999999992</v>
      </c>
      <c r="L31" s="30">
        <v>448.54999999999995</v>
      </c>
      <c r="M31" s="30">
        <v>3507.4900000000021</v>
      </c>
      <c r="N31" s="30">
        <v>12.06</v>
      </c>
      <c r="O31" s="30">
        <v>4050.599999999999</v>
      </c>
      <c r="P31" s="30">
        <v>94.47999999999999</v>
      </c>
      <c r="Q31" s="30">
        <v>252.30999999999997</v>
      </c>
      <c r="R31" s="30">
        <f t="shared" ref="R31:R32" si="21">SUM(L31:Q31)</f>
        <v>8365.49</v>
      </c>
      <c r="S31" s="30">
        <v>1785.6000000000001</v>
      </c>
      <c r="T31" s="30">
        <v>598.04</v>
      </c>
      <c r="U31" s="30">
        <v>0</v>
      </c>
      <c r="V31" s="30">
        <v>2430</v>
      </c>
      <c r="W31" s="30">
        <v>3329.1999999999994</v>
      </c>
      <c r="X31" s="30">
        <v>8377.89</v>
      </c>
      <c r="Y31" s="30">
        <v>54.870000000000005</v>
      </c>
      <c r="Z31" s="30">
        <v>372.5</v>
      </c>
      <c r="AA31" s="30">
        <v>1196.1499999999999</v>
      </c>
      <c r="AB31" s="30">
        <v>0</v>
      </c>
      <c r="AC31" s="30">
        <v>149.25</v>
      </c>
      <c r="AD31" s="30">
        <v>744.42000000000007</v>
      </c>
      <c r="AE31" s="30">
        <v>1674.94</v>
      </c>
      <c r="AF31" s="30">
        <f>SUM(S31:AE31)</f>
        <v>20712.859999999997</v>
      </c>
      <c r="AG31" s="30">
        <f>F31+K31+R31+AF31</f>
        <v>166886.09999999989</v>
      </c>
      <c r="AJ31" s="28">
        <f>F31</f>
        <v>42164.429999999993</v>
      </c>
      <c r="AK31" s="28">
        <f>K31</f>
        <v>95643.31999999992</v>
      </c>
      <c r="AL31" s="28">
        <f>R31</f>
        <v>8365.49</v>
      </c>
      <c r="AM31" s="28">
        <f t="shared" si="0"/>
        <v>20712.859999999997</v>
      </c>
      <c r="AO31" s="32">
        <f>SUM(AJ31:AN31)</f>
        <v>166886.09999999989</v>
      </c>
    </row>
    <row r="32" spans="1:41" x14ac:dyDescent="0.2">
      <c r="A32" s="10" t="s">
        <v>5</v>
      </c>
      <c r="B32" s="6"/>
      <c r="C32" s="7"/>
      <c r="D32" s="30">
        <v>7182.59</v>
      </c>
      <c r="E32" s="30">
        <v>0</v>
      </c>
      <c r="F32" s="30">
        <f t="shared" si="19"/>
        <v>7182.59</v>
      </c>
      <c r="G32" s="30">
        <v>0</v>
      </c>
      <c r="H32" s="30">
        <v>0</v>
      </c>
      <c r="I32" s="30">
        <v>0</v>
      </c>
      <c r="J32" s="30">
        <v>0</v>
      </c>
      <c r="K32" s="30">
        <f t="shared" si="20"/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f t="shared" si="21"/>
        <v>0</v>
      </c>
      <c r="S32" s="30">
        <v>0</v>
      </c>
      <c r="T32" s="30">
        <v>328.43000000000006</v>
      </c>
      <c r="U32" s="30">
        <v>194.68</v>
      </c>
      <c r="V32" s="30">
        <v>0</v>
      </c>
      <c r="W32" s="30">
        <v>0</v>
      </c>
      <c r="X32" s="30">
        <v>505.01</v>
      </c>
      <c r="Y32" s="30">
        <v>500.2</v>
      </c>
      <c r="Z32" s="30">
        <v>0</v>
      </c>
      <c r="AA32" s="30">
        <v>1139.42</v>
      </c>
      <c r="AB32" s="30">
        <v>126.3</v>
      </c>
      <c r="AC32" s="30">
        <v>113.99</v>
      </c>
      <c r="AD32" s="30">
        <v>0</v>
      </c>
      <c r="AE32" s="30">
        <v>880.04000000000019</v>
      </c>
      <c r="AF32" s="30">
        <f>SUM(S32:AE32)</f>
        <v>3788.0700000000006</v>
      </c>
      <c r="AG32" s="30">
        <f>F32+K32+R32+AF32</f>
        <v>10970.66</v>
      </c>
      <c r="AJ32" s="28">
        <f>F32</f>
        <v>7182.59</v>
      </c>
      <c r="AK32" s="28">
        <f>K32</f>
        <v>0</v>
      </c>
      <c r="AL32" s="28">
        <f>R32</f>
        <v>0</v>
      </c>
      <c r="AM32" s="28">
        <f t="shared" si="0"/>
        <v>3788.0700000000006</v>
      </c>
      <c r="AO32" s="32">
        <f>SUM(AJ32:AN32)</f>
        <v>10970.66</v>
      </c>
    </row>
    <row r="33" spans="1:41" x14ac:dyDescent="0.2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41" x14ac:dyDescent="0.2">
      <c r="A34" s="10" t="s">
        <v>9</v>
      </c>
      <c r="B34" s="6"/>
      <c r="C34" s="7"/>
      <c r="D34" s="30">
        <v>11707.76</v>
      </c>
      <c r="E34" s="30">
        <v>1563.27</v>
      </c>
      <c r="F34" s="30">
        <f>F35+F36</f>
        <v>13271.03</v>
      </c>
      <c r="G34" s="30">
        <v>11042.975000000009</v>
      </c>
      <c r="H34" s="30">
        <v>2</v>
      </c>
      <c r="I34" s="30">
        <v>9999.3249999999971</v>
      </c>
      <c r="J34" s="30">
        <v>42.555</v>
      </c>
      <c r="K34" s="30">
        <f>K35+K36</f>
        <v>21086.855000000007</v>
      </c>
      <c r="L34" s="30">
        <v>159.595</v>
      </c>
      <c r="M34" s="30">
        <v>745.9</v>
      </c>
      <c r="N34" s="30">
        <v>4.5999999999999996</v>
      </c>
      <c r="O34" s="30">
        <v>1179.4199999999996</v>
      </c>
      <c r="P34" s="30">
        <v>20.75</v>
      </c>
      <c r="Q34" s="30">
        <v>68.375</v>
      </c>
      <c r="R34" s="30">
        <f>R35+R36</f>
        <v>2178.6399999999994</v>
      </c>
      <c r="S34" s="30">
        <v>485.25250000000005</v>
      </c>
      <c r="T34" s="30">
        <v>232.17500000000001</v>
      </c>
      <c r="U34" s="30">
        <v>48.365000000000002</v>
      </c>
      <c r="V34" s="30">
        <v>745.38249999999994</v>
      </c>
      <c r="W34" s="30">
        <v>537.29250000000002</v>
      </c>
      <c r="X34" s="30">
        <v>1823.94</v>
      </c>
      <c r="Y34" s="30">
        <v>141.3425</v>
      </c>
      <c r="Z34" s="30">
        <v>88.297499999999999</v>
      </c>
      <c r="AA34" s="30">
        <v>688.26749999999993</v>
      </c>
      <c r="AB34" s="30">
        <v>30.3325</v>
      </c>
      <c r="AC34" s="30">
        <v>68.08</v>
      </c>
      <c r="AD34" s="30">
        <v>111.71000000000001</v>
      </c>
      <c r="AE34" s="30">
        <v>793.42750000000001</v>
      </c>
      <c r="AF34" s="30">
        <f>AF35+AF36</f>
        <v>5793.8649999999998</v>
      </c>
      <c r="AG34" s="30">
        <f>+AG35+AG36</f>
        <v>42330.390000000007</v>
      </c>
      <c r="AJ34" s="28">
        <f>F34</f>
        <v>13271.03</v>
      </c>
      <c r="AK34" s="28">
        <f>K34</f>
        <v>21086.855000000007</v>
      </c>
      <c r="AL34" s="28">
        <f>R34</f>
        <v>2178.6399999999994</v>
      </c>
      <c r="AM34" s="28">
        <f t="shared" si="0"/>
        <v>5793.8649999999998</v>
      </c>
      <c r="AO34" s="32">
        <f t="shared" ref="AO34" si="22">+AO35+AO36</f>
        <v>42330.390000000007</v>
      </c>
    </row>
    <row r="35" spans="1:41" x14ac:dyDescent="0.2">
      <c r="A35" s="10" t="s">
        <v>4</v>
      </c>
      <c r="B35" s="6"/>
      <c r="C35" s="7"/>
      <c r="D35" s="30">
        <v>10754.56</v>
      </c>
      <c r="E35" s="30">
        <v>1563.27</v>
      </c>
      <c r="F35" s="30">
        <f t="shared" ref="F35:F36" si="23">SUM(D35:E35)</f>
        <v>12317.83</v>
      </c>
      <c r="G35" s="30">
        <v>11042.975000000009</v>
      </c>
      <c r="H35" s="30">
        <v>2</v>
      </c>
      <c r="I35" s="30">
        <v>9999.3249999999971</v>
      </c>
      <c r="J35" s="30">
        <v>42.555</v>
      </c>
      <c r="K35" s="30">
        <f t="shared" ref="K35:K36" si="24">SUM(G35:J35)</f>
        <v>21086.855000000007</v>
      </c>
      <c r="L35" s="30">
        <v>159.595</v>
      </c>
      <c r="M35" s="30">
        <v>745.9</v>
      </c>
      <c r="N35" s="30">
        <v>4.5999999999999996</v>
      </c>
      <c r="O35" s="30">
        <v>1179.4199999999996</v>
      </c>
      <c r="P35" s="30">
        <v>20.75</v>
      </c>
      <c r="Q35" s="30">
        <v>68.375</v>
      </c>
      <c r="R35" s="30">
        <f t="shared" ref="R35:R36" si="25">SUM(L35:Q35)</f>
        <v>2178.6399999999994</v>
      </c>
      <c r="S35" s="30">
        <v>485.25250000000005</v>
      </c>
      <c r="T35" s="30">
        <v>125.32</v>
      </c>
      <c r="U35" s="30">
        <v>0</v>
      </c>
      <c r="V35" s="30">
        <v>745.38249999999994</v>
      </c>
      <c r="W35" s="30">
        <v>537.29250000000002</v>
      </c>
      <c r="X35" s="30">
        <v>1696.9575</v>
      </c>
      <c r="Y35" s="30">
        <v>7.9</v>
      </c>
      <c r="Z35" s="30">
        <v>88.297499999999999</v>
      </c>
      <c r="AA35" s="30">
        <v>346.04</v>
      </c>
      <c r="AB35" s="30">
        <v>0</v>
      </c>
      <c r="AC35" s="30">
        <v>34.9</v>
      </c>
      <c r="AD35" s="30">
        <v>111.71000000000001</v>
      </c>
      <c r="AE35" s="30">
        <v>510.41</v>
      </c>
      <c r="AF35" s="30">
        <f>SUM(S35:AE35)</f>
        <v>4689.4624999999996</v>
      </c>
      <c r="AG35" s="30">
        <f>F35+K35+R35+AF35</f>
        <v>40272.787500000006</v>
      </c>
      <c r="AJ35" s="28">
        <f>F35</f>
        <v>12317.83</v>
      </c>
      <c r="AK35" s="28">
        <f>K35</f>
        <v>21086.855000000007</v>
      </c>
      <c r="AL35" s="28">
        <f>R35</f>
        <v>2178.6399999999994</v>
      </c>
      <c r="AM35" s="28">
        <f t="shared" si="0"/>
        <v>4689.4624999999996</v>
      </c>
      <c r="AO35" s="32">
        <f>SUM(AJ35:AN35)</f>
        <v>40272.787500000006</v>
      </c>
    </row>
    <row r="36" spans="1:41" x14ac:dyDescent="0.2">
      <c r="A36" s="10" t="s">
        <v>5</v>
      </c>
      <c r="B36" s="6"/>
      <c r="C36" s="7"/>
      <c r="D36" s="30">
        <v>953.2</v>
      </c>
      <c r="E36" s="30">
        <v>0</v>
      </c>
      <c r="F36" s="30">
        <f t="shared" si="23"/>
        <v>953.2</v>
      </c>
      <c r="G36" s="30">
        <v>0</v>
      </c>
      <c r="H36" s="30">
        <v>0</v>
      </c>
      <c r="I36" s="30">
        <v>0</v>
      </c>
      <c r="J36" s="30">
        <v>0</v>
      </c>
      <c r="K36" s="30">
        <f t="shared" si="24"/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f t="shared" si="25"/>
        <v>0</v>
      </c>
      <c r="S36" s="30">
        <v>0</v>
      </c>
      <c r="T36" s="30">
        <v>106.855</v>
      </c>
      <c r="U36" s="30">
        <v>48.365000000000002</v>
      </c>
      <c r="V36" s="30">
        <v>0</v>
      </c>
      <c r="W36" s="30">
        <v>0</v>
      </c>
      <c r="X36" s="30">
        <v>126.98249999999999</v>
      </c>
      <c r="Y36" s="30">
        <v>133.4425</v>
      </c>
      <c r="Z36" s="30">
        <v>0</v>
      </c>
      <c r="AA36" s="30">
        <v>342.22749999999996</v>
      </c>
      <c r="AB36" s="30">
        <v>30.3325</v>
      </c>
      <c r="AC36" s="30">
        <v>33.18</v>
      </c>
      <c r="AD36" s="30">
        <v>0</v>
      </c>
      <c r="AE36" s="30">
        <v>283.01750000000004</v>
      </c>
      <c r="AF36" s="30">
        <f>SUM(S36:AE36)</f>
        <v>1104.4024999999999</v>
      </c>
      <c r="AG36" s="30">
        <f>F36+K36+R36+AF36</f>
        <v>2057.6025</v>
      </c>
      <c r="AJ36" s="28">
        <f>F36</f>
        <v>953.2</v>
      </c>
      <c r="AK36" s="28">
        <f>K36</f>
        <v>0</v>
      </c>
      <c r="AL36" s="28">
        <f>R36</f>
        <v>0</v>
      </c>
      <c r="AM36" s="28">
        <f t="shared" si="0"/>
        <v>1104.4024999999999</v>
      </c>
      <c r="AO36" s="32">
        <f>SUM(AJ36:AN36)</f>
        <v>2057.6025</v>
      </c>
    </row>
    <row r="37" spans="1:41" x14ac:dyDescent="0.2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41" x14ac:dyDescent="0.2">
      <c r="A38" s="10" t="s">
        <v>10</v>
      </c>
      <c r="B38" s="6"/>
      <c r="C38" s="7"/>
      <c r="D38" s="30">
        <v>17060.213666666667</v>
      </c>
      <c r="E38" s="30">
        <v>903.30333333333351</v>
      </c>
      <c r="F38" s="30">
        <f>F39+F40</f>
        <v>17963.517</v>
      </c>
      <c r="G38" s="30">
        <v>19315.690583333337</v>
      </c>
      <c r="H38" s="30">
        <v>9544.86</v>
      </c>
      <c r="I38" s="30">
        <v>26764.761066666662</v>
      </c>
      <c r="J38" s="30">
        <v>0</v>
      </c>
      <c r="K38" s="30">
        <f>K39+K40</f>
        <v>55625.311650000003</v>
      </c>
      <c r="L38" s="30">
        <v>2118.7606666666666</v>
      </c>
      <c r="M38" s="30">
        <v>5464.6103333333331</v>
      </c>
      <c r="N38" s="30">
        <v>0</v>
      </c>
      <c r="O38" s="30">
        <v>1828.4595000000004</v>
      </c>
      <c r="P38" s="30">
        <v>0</v>
      </c>
      <c r="Q38" s="30">
        <v>0</v>
      </c>
      <c r="R38" s="30">
        <f>R39+R40</f>
        <v>9411.8305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f>AF39+AF40</f>
        <v>0</v>
      </c>
      <c r="AG38" s="30">
        <f>+AG39+AG40</f>
        <v>83000.659149999992</v>
      </c>
      <c r="AJ38" s="28">
        <f t="shared" ref="AJ38:AJ44" si="26">F38</f>
        <v>17963.517</v>
      </c>
      <c r="AK38" s="28">
        <f t="shared" ref="AK38:AK44" si="27">K38</f>
        <v>55625.311650000003</v>
      </c>
      <c r="AL38" s="28">
        <f t="shared" ref="AL38:AL44" si="28">R38</f>
        <v>9411.8305</v>
      </c>
      <c r="AM38" s="28">
        <f t="shared" ref="AM38:AM67" si="29">AF38</f>
        <v>0</v>
      </c>
      <c r="AO38" s="32">
        <f t="shared" ref="AO38" si="30">+AO39+AO40</f>
        <v>83000.659149999992</v>
      </c>
    </row>
    <row r="39" spans="1:41" x14ac:dyDescent="0.2">
      <c r="A39" s="10" t="s">
        <v>4</v>
      </c>
      <c r="B39" s="6"/>
      <c r="C39" s="7"/>
      <c r="D39" s="30">
        <v>12322.323666666667</v>
      </c>
      <c r="E39" s="30">
        <v>903.30333333333351</v>
      </c>
      <c r="F39" s="30">
        <f t="shared" ref="F39:F40" si="31">SUM(D39:E39)</f>
        <v>13225.627</v>
      </c>
      <c r="G39" s="30">
        <v>19315.690583333337</v>
      </c>
      <c r="H39" s="30">
        <v>9544.86</v>
      </c>
      <c r="I39" s="30">
        <v>26764.761066666662</v>
      </c>
      <c r="J39" s="30">
        <v>0</v>
      </c>
      <c r="K39" s="30">
        <f t="shared" ref="K39:K40" si="32">SUM(G39:J39)</f>
        <v>55625.311650000003</v>
      </c>
      <c r="L39" s="30">
        <v>2118.7606666666666</v>
      </c>
      <c r="M39" s="30">
        <v>5464.6103333333331</v>
      </c>
      <c r="N39" s="30">
        <v>0</v>
      </c>
      <c r="O39" s="30">
        <v>1828.4595000000004</v>
      </c>
      <c r="P39" s="30">
        <v>0</v>
      </c>
      <c r="Q39" s="30">
        <v>0</v>
      </c>
      <c r="R39" s="30">
        <f t="shared" ref="R39:R40" si="33">SUM(L39:Q39)</f>
        <v>9411.8305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f>SUM(S39:AE39)</f>
        <v>0</v>
      </c>
      <c r="AG39" s="30">
        <f>F39+K39+R39+AF39</f>
        <v>78262.769149999993</v>
      </c>
      <c r="AJ39" s="28">
        <f t="shared" si="26"/>
        <v>13225.627</v>
      </c>
      <c r="AK39" s="28">
        <f t="shared" si="27"/>
        <v>55625.311650000003</v>
      </c>
      <c r="AL39" s="28">
        <f t="shared" si="28"/>
        <v>9411.8305</v>
      </c>
      <c r="AM39" s="28">
        <f t="shared" si="29"/>
        <v>0</v>
      </c>
      <c r="AO39" s="32">
        <f>SUM(AJ39:AN39)</f>
        <v>78262.769149999993</v>
      </c>
    </row>
    <row r="40" spans="1:41" x14ac:dyDescent="0.2">
      <c r="A40" s="10" t="s">
        <v>5</v>
      </c>
      <c r="B40" s="6"/>
      <c r="C40" s="7"/>
      <c r="D40" s="30">
        <v>4737.8899999999994</v>
      </c>
      <c r="E40" s="30">
        <v>0</v>
      </c>
      <c r="F40" s="30">
        <f t="shared" si="31"/>
        <v>4737.8899999999994</v>
      </c>
      <c r="G40" s="30">
        <v>0</v>
      </c>
      <c r="H40" s="30">
        <v>0</v>
      </c>
      <c r="I40" s="30">
        <v>0</v>
      </c>
      <c r="J40" s="30">
        <v>0</v>
      </c>
      <c r="K40" s="30">
        <f t="shared" si="32"/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f t="shared" si="33"/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f>SUM(S40:AE40)</f>
        <v>0</v>
      </c>
      <c r="AG40" s="30">
        <f>F40+K40+R40+AF40</f>
        <v>4737.8899999999994</v>
      </c>
      <c r="AJ40" s="28">
        <f t="shared" si="26"/>
        <v>4737.8899999999994</v>
      </c>
      <c r="AK40" s="28">
        <f t="shared" si="27"/>
        <v>0</v>
      </c>
      <c r="AL40" s="28">
        <f t="shared" si="28"/>
        <v>0</v>
      </c>
      <c r="AM40" s="28">
        <f t="shared" si="29"/>
        <v>0</v>
      </c>
      <c r="AO40" s="32">
        <f>SUM(AJ40:AN40)</f>
        <v>4737.8899999999994</v>
      </c>
    </row>
    <row r="41" spans="1:41" x14ac:dyDescent="0.2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J41" s="28">
        <f t="shared" si="26"/>
        <v>0</v>
      </c>
      <c r="AK41" s="28">
        <f t="shared" si="27"/>
        <v>0</v>
      </c>
      <c r="AL41" s="28">
        <f t="shared" si="28"/>
        <v>0</v>
      </c>
      <c r="AM41" s="28">
        <f t="shared" si="29"/>
        <v>0</v>
      </c>
    </row>
    <row r="42" spans="1:41" x14ac:dyDescent="0.2">
      <c r="A42" s="10" t="s">
        <v>11</v>
      </c>
      <c r="B42" s="6"/>
      <c r="C42" s="7"/>
      <c r="D42" s="30">
        <v>21608.833333332208</v>
      </c>
      <c r="E42" s="30">
        <v>466.3000000002794</v>
      </c>
      <c r="F42" s="30">
        <f>F43+F44</f>
        <v>22075.133333332487</v>
      </c>
      <c r="G42" s="30">
        <v>0</v>
      </c>
      <c r="H42" s="30">
        <v>0</v>
      </c>
      <c r="I42" s="30">
        <v>0</v>
      </c>
      <c r="J42" s="30">
        <v>0</v>
      </c>
      <c r="K42" s="30">
        <f>K43+K44</f>
        <v>0</v>
      </c>
      <c r="L42" s="30">
        <v>389.75000000023283</v>
      </c>
      <c r="M42" s="30">
        <v>0</v>
      </c>
      <c r="N42" s="30">
        <v>0</v>
      </c>
      <c r="O42" s="30">
        <v>0</v>
      </c>
      <c r="P42" s="30">
        <v>0</v>
      </c>
      <c r="Q42" s="30">
        <v>99.166666666744277</v>
      </c>
      <c r="R42" s="30">
        <f>R43+R44</f>
        <v>488.91666666697711</v>
      </c>
      <c r="S42" s="30">
        <v>0</v>
      </c>
      <c r="T42" s="30">
        <v>3114.6833333335817</v>
      </c>
      <c r="U42" s="30">
        <v>0</v>
      </c>
      <c r="V42" s="30">
        <v>8010.7999999995809</v>
      </c>
      <c r="W42" s="30">
        <v>22.333333333372138</v>
      </c>
      <c r="X42" s="30">
        <v>45102.63333333109</v>
      </c>
      <c r="Y42" s="30">
        <v>85.233333333395422</v>
      </c>
      <c r="Z42" s="30">
        <v>3895.7666666666046</v>
      </c>
      <c r="AA42" s="30">
        <v>4440.649999999674</v>
      </c>
      <c r="AB42" s="30">
        <v>21.800000000046566</v>
      </c>
      <c r="AC42" s="30">
        <v>0</v>
      </c>
      <c r="AD42" s="30">
        <v>87.049999999930151</v>
      </c>
      <c r="AE42" s="30">
        <v>54778.500000000233</v>
      </c>
      <c r="AF42" s="30">
        <f>AF43+AF44</f>
        <v>119559.44999999751</v>
      </c>
      <c r="AG42" s="30">
        <f>+AG43+AG44</f>
        <v>142123.49999999697</v>
      </c>
      <c r="AJ42" s="28">
        <f t="shared" si="26"/>
        <v>22075.133333332487</v>
      </c>
      <c r="AK42" s="28">
        <f t="shared" si="27"/>
        <v>0</v>
      </c>
      <c r="AL42" s="28">
        <f t="shared" si="28"/>
        <v>488.91666666697711</v>
      </c>
      <c r="AM42" s="28">
        <f t="shared" si="29"/>
        <v>119559.44999999751</v>
      </c>
      <c r="AO42" s="32">
        <f>+AO43+AO44</f>
        <v>142123.49999999697</v>
      </c>
    </row>
    <row r="43" spans="1:41" x14ac:dyDescent="0.2">
      <c r="A43" s="10" t="s">
        <v>4</v>
      </c>
      <c r="B43" s="6"/>
      <c r="C43" s="7"/>
      <c r="D43" s="30">
        <v>16781.966666665394</v>
      </c>
      <c r="E43" s="30">
        <v>466.3000000002794</v>
      </c>
      <c r="F43" s="30">
        <f t="shared" ref="F43:F44" si="34">SUM(D43:E43)</f>
        <v>17248.266666665673</v>
      </c>
      <c r="G43" s="30">
        <v>0</v>
      </c>
      <c r="H43" s="30">
        <v>0</v>
      </c>
      <c r="I43" s="30">
        <v>0</v>
      </c>
      <c r="J43" s="30">
        <v>0</v>
      </c>
      <c r="K43" s="30">
        <f t="shared" ref="K43:K44" si="35">SUM(G43:J43)</f>
        <v>0</v>
      </c>
      <c r="L43" s="30">
        <v>389.75000000023283</v>
      </c>
      <c r="M43" s="30">
        <v>0</v>
      </c>
      <c r="N43" s="30">
        <v>0</v>
      </c>
      <c r="O43" s="30">
        <v>0</v>
      </c>
      <c r="P43" s="30">
        <v>0</v>
      </c>
      <c r="Q43" s="30">
        <v>99.166666666744277</v>
      </c>
      <c r="R43" s="30">
        <f t="shared" ref="R43:R44" si="36">SUM(L43:Q43)</f>
        <v>488.91666666697711</v>
      </c>
      <c r="S43" s="30">
        <v>0</v>
      </c>
      <c r="T43" s="30">
        <v>3076.1833333335817</v>
      </c>
      <c r="U43" s="30">
        <v>0</v>
      </c>
      <c r="V43" s="30">
        <v>8010.7999999995809</v>
      </c>
      <c r="W43" s="30">
        <v>22.333333333372138</v>
      </c>
      <c r="X43" s="30">
        <v>45079.749999997788</v>
      </c>
      <c r="Y43" s="30">
        <v>85.233333333395422</v>
      </c>
      <c r="Z43" s="30">
        <v>3895.7666666666046</v>
      </c>
      <c r="AA43" s="30">
        <v>4440.649999999674</v>
      </c>
      <c r="AB43" s="30">
        <v>0</v>
      </c>
      <c r="AC43" s="30">
        <v>0</v>
      </c>
      <c r="AD43" s="30">
        <v>87.049999999930151</v>
      </c>
      <c r="AE43" s="30">
        <v>54778.500000000233</v>
      </c>
      <c r="AF43" s="30">
        <f>SUM(S43:AE43)</f>
        <v>119476.26666666416</v>
      </c>
      <c r="AG43" s="30">
        <f>F43+K43+R43+AF43</f>
        <v>137213.44999999681</v>
      </c>
      <c r="AJ43" s="28">
        <f t="shared" si="26"/>
        <v>17248.266666665673</v>
      </c>
      <c r="AK43" s="28">
        <f t="shared" si="27"/>
        <v>0</v>
      </c>
      <c r="AL43" s="28">
        <f t="shared" si="28"/>
        <v>488.91666666697711</v>
      </c>
      <c r="AM43" s="28">
        <f t="shared" si="29"/>
        <v>119476.26666666416</v>
      </c>
      <c r="AO43" s="32">
        <f>SUM(AJ43:AN43)</f>
        <v>137213.44999999681</v>
      </c>
    </row>
    <row r="44" spans="1:41" x14ac:dyDescent="0.2">
      <c r="A44" s="10" t="s">
        <v>5</v>
      </c>
      <c r="B44" s="6"/>
      <c r="C44" s="7"/>
      <c r="D44" s="30">
        <v>4826.8666666668141</v>
      </c>
      <c r="E44" s="30">
        <v>0</v>
      </c>
      <c r="F44" s="30">
        <f t="shared" si="34"/>
        <v>4826.8666666668141</v>
      </c>
      <c r="G44" s="30">
        <v>0</v>
      </c>
      <c r="H44" s="30">
        <v>0</v>
      </c>
      <c r="I44" s="30">
        <v>0</v>
      </c>
      <c r="J44" s="30">
        <v>0</v>
      </c>
      <c r="K44" s="30">
        <f t="shared" si="35"/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f t="shared" si="36"/>
        <v>0</v>
      </c>
      <c r="S44" s="30">
        <v>0</v>
      </c>
      <c r="T44" s="30">
        <v>38.5</v>
      </c>
      <c r="U44" s="30">
        <v>0</v>
      </c>
      <c r="V44" s="30">
        <v>0</v>
      </c>
      <c r="W44" s="30">
        <v>0</v>
      </c>
      <c r="X44" s="30">
        <v>22.883333333302289</v>
      </c>
      <c r="Y44" s="30">
        <v>0</v>
      </c>
      <c r="Z44" s="30">
        <v>0</v>
      </c>
      <c r="AA44" s="30">
        <v>0</v>
      </c>
      <c r="AB44" s="30">
        <v>21.800000000046566</v>
      </c>
      <c r="AC44" s="30">
        <v>0</v>
      </c>
      <c r="AD44" s="30">
        <v>0</v>
      </c>
      <c r="AE44" s="30">
        <v>0</v>
      </c>
      <c r="AF44" s="30">
        <f>SUM(S44:AE44)</f>
        <v>83.183333333348855</v>
      </c>
      <c r="AG44" s="30">
        <f>F44+K44+R44+AF44</f>
        <v>4910.050000000163</v>
      </c>
      <c r="AJ44" s="28">
        <f t="shared" si="26"/>
        <v>4826.8666666668141</v>
      </c>
      <c r="AK44" s="28">
        <f t="shared" si="27"/>
        <v>0</v>
      </c>
      <c r="AL44" s="28">
        <f t="shared" si="28"/>
        <v>0</v>
      </c>
      <c r="AM44" s="28">
        <f t="shared" si="29"/>
        <v>83.183333333348855</v>
      </c>
      <c r="AO44" s="32">
        <f>SUM(AJ44:AN44)</f>
        <v>4910.050000000163</v>
      </c>
    </row>
    <row r="45" spans="1:41" x14ac:dyDescent="0.2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41" x14ac:dyDescent="0.2">
      <c r="A46" s="10" t="s">
        <v>12</v>
      </c>
      <c r="B46" s="6"/>
      <c r="C46" s="7"/>
      <c r="D46" s="30">
        <v>71479.250000011874</v>
      </c>
      <c r="E46" s="30">
        <v>3821.2166666667908</v>
      </c>
      <c r="F46" s="30">
        <f>F47+F48</f>
        <v>75300.466666678665</v>
      </c>
      <c r="G46" s="30">
        <v>22966.133333338774</v>
      </c>
      <c r="H46" s="30">
        <v>9544.8999999999069</v>
      </c>
      <c r="I46" s="30">
        <v>29543.850000000442</v>
      </c>
      <c r="J46" s="30">
        <v>1748.0833333334886</v>
      </c>
      <c r="K46" s="30">
        <f>K47+K48</f>
        <v>63802.966666672612</v>
      </c>
      <c r="L46" s="30">
        <v>3357.1833333332324</v>
      </c>
      <c r="M46" s="30">
        <v>5844.800000000163</v>
      </c>
      <c r="N46" s="30">
        <v>1919</v>
      </c>
      <c r="O46" s="30">
        <v>2051.0333333321614</v>
      </c>
      <c r="P46" s="30">
        <v>117.5</v>
      </c>
      <c r="Q46" s="30">
        <v>1774.3333333334886</v>
      </c>
      <c r="R46" s="30">
        <f>R47+R48</f>
        <v>15063.849999999045</v>
      </c>
      <c r="S46" s="30">
        <v>3606.7333333331626</v>
      </c>
      <c r="T46" s="30">
        <v>6844.8166666661855</v>
      </c>
      <c r="U46" s="30">
        <v>190.86666666669771</v>
      </c>
      <c r="V46" s="30">
        <v>16920.900000000023</v>
      </c>
      <c r="W46" s="30">
        <v>2403.533333333442</v>
      </c>
      <c r="X46" s="30">
        <v>130563.18333333416</v>
      </c>
      <c r="Y46" s="30">
        <v>1663.5333333332092</v>
      </c>
      <c r="Z46" s="30">
        <v>62761.433333333815</v>
      </c>
      <c r="AA46" s="30">
        <v>6051.1500000004889</v>
      </c>
      <c r="AB46" s="30">
        <v>175.41666666651145</v>
      </c>
      <c r="AC46" s="30">
        <v>17293.416666666861</v>
      </c>
      <c r="AD46" s="30">
        <v>5727.533333333442</v>
      </c>
      <c r="AE46" s="30">
        <v>13357.099999999627</v>
      </c>
      <c r="AF46" s="30">
        <f>AF47+AF48</f>
        <v>267559.61666666763</v>
      </c>
      <c r="AG46" s="30">
        <f>+AG47+AG48</f>
        <v>421726.90000001795</v>
      </c>
      <c r="AJ46" s="28">
        <f>F46</f>
        <v>75300.466666678665</v>
      </c>
      <c r="AK46" s="28">
        <f>K46</f>
        <v>63802.966666672612</v>
      </c>
      <c r="AL46" s="28">
        <f>R46</f>
        <v>15063.849999999045</v>
      </c>
      <c r="AM46" s="28">
        <f t="shared" si="29"/>
        <v>267559.61666666763</v>
      </c>
      <c r="AO46" s="32">
        <f t="shared" ref="AO46" si="37">+AO47+AO48</f>
        <v>421726.90000001795</v>
      </c>
    </row>
    <row r="47" spans="1:41" x14ac:dyDescent="0.2">
      <c r="A47" s="10" t="s">
        <v>4</v>
      </c>
      <c r="B47" s="6"/>
      <c r="C47" s="7"/>
      <c r="D47" s="30">
        <v>51214.883333345409</v>
      </c>
      <c r="E47" s="30">
        <v>3821.2166666667908</v>
      </c>
      <c r="F47" s="30">
        <f t="shared" ref="F47:F48" si="38">SUM(D47:E47)</f>
        <v>55036.1000000122</v>
      </c>
      <c r="G47" s="30">
        <v>22966.133333338774</v>
      </c>
      <c r="H47" s="30">
        <v>9544.8999999999069</v>
      </c>
      <c r="I47" s="30">
        <v>29543.850000000442</v>
      </c>
      <c r="J47" s="30">
        <v>1748.0833333334886</v>
      </c>
      <c r="K47" s="30">
        <f t="shared" ref="K47:K48" si="39">SUM(G47:J47)</f>
        <v>63802.966666672612</v>
      </c>
      <c r="L47" s="30">
        <v>3357.1833333332324</v>
      </c>
      <c r="M47" s="30">
        <v>5844.800000000163</v>
      </c>
      <c r="N47" s="30">
        <v>1919</v>
      </c>
      <c r="O47" s="30">
        <v>2051.0333333321614</v>
      </c>
      <c r="P47" s="30">
        <v>117.5</v>
      </c>
      <c r="Q47" s="30">
        <v>1774.3333333334886</v>
      </c>
      <c r="R47" s="30">
        <f t="shared" ref="R47:R48" si="40">SUM(L47:Q47)</f>
        <v>15063.849999999045</v>
      </c>
      <c r="S47" s="30">
        <v>3606.7333333331626</v>
      </c>
      <c r="T47" s="30">
        <v>4996.4666666662088</v>
      </c>
      <c r="U47" s="30">
        <v>0</v>
      </c>
      <c r="V47" s="30">
        <v>16920.900000000023</v>
      </c>
      <c r="W47" s="30">
        <v>2403.533333333442</v>
      </c>
      <c r="X47" s="30">
        <v>128141.81666666735</v>
      </c>
      <c r="Y47" s="30">
        <v>127.26666666660458</v>
      </c>
      <c r="Z47" s="30">
        <v>62761.433333333815</v>
      </c>
      <c r="AA47" s="30">
        <v>4961.5166666670702</v>
      </c>
      <c r="AB47" s="30">
        <v>0</v>
      </c>
      <c r="AC47" s="30">
        <v>17172.316666666768</v>
      </c>
      <c r="AD47" s="30">
        <v>5727.533333333442</v>
      </c>
      <c r="AE47" s="30">
        <v>12270.516666666255</v>
      </c>
      <c r="AF47" s="30">
        <f>SUM(S47:AE47)</f>
        <v>259090.03333333414</v>
      </c>
      <c r="AG47" s="30">
        <f>F47+K47+R47+AF47</f>
        <v>392992.950000018</v>
      </c>
      <c r="AJ47" s="28">
        <f>F47</f>
        <v>55036.1000000122</v>
      </c>
      <c r="AK47" s="28">
        <f>K47</f>
        <v>63802.966666672612</v>
      </c>
      <c r="AL47" s="28">
        <f>R47</f>
        <v>15063.849999999045</v>
      </c>
      <c r="AM47" s="28">
        <f t="shared" si="29"/>
        <v>259090.03333333414</v>
      </c>
      <c r="AO47" s="32">
        <f>SUM(AJ47:AN47)</f>
        <v>392992.950000018</v>
      </c>
    </row>
    <row r="48" spans="1:41" x14ac:dyDescent="0.2">
      <c r="A48" s="10" t="s">
        <v>5</v>
      </c>
      <c r="B48" s="6"/>
      <c r="C48" s="7"/>
      <c r="D48" s="30">
        <v>20264.366666666465</v>
      </c>
      <c r="E48" s="30">
        <v>0</v>
      </c>
      <c r="F48" s="30">
        <f t="shared" si="38"/>
        <v>20264.366666666465</v>
      </c>
      <c r="G48" s="30">
        <v>0</v>
      </c>
      <c r="H48" s="30">
        <v>0</v>
      </c>
      <c r="I48" s="30">
        <v>0</v>
      </c>
      <c r="J48" s="30">
        <v>0</v>
      </c>
      <c r="K48" s="30">
        <f t="shared" si="39"/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f t="shared" si="40"/>
        <v>0</v>
      </c>
      <c r="S48" s="30">
        <v>0</v>
      </c>
      <c r="T48" s="30">
        <v>1848.3499999999767</v>
      </c>
      <c r="U48" s="30">
        <v>190.86666666669771</v>
      </c>
      <c r="V48" s="30">
        <v>0</v>
      </c>
      <c r="W48" s="30">
        <v>0</v>
      </c>
      <c r="X48" s="30">
        <v>2421.3666666668141</v>
      </c>
      <c r="Y48" s="30">
        <v>1536.2666666666046</v>
      </c>
      <c r="Z48" s="30">
        <v>0</v>
      </c>
      <c r="AA48" s="30">
        <v>1089.6333333334187</v>
      </c>
      <c r="AB48" s="30">
        <v>175.41666666651145</v>
      </c>
      <c r="AC48" s="30">
        <v>121.10000000009313</v>
      </c>
      <c r="AD48" s="30">
        <v>0</v>
      </c>
      <c r="AE48" s="30">
        <v>1086.5833333333721</v>
      </c>
      <c r="AF48" s="30">
        <f>SUM(S48:AE48)</f>
        <v>8469.5833333334886</v>
      </c>
      <c r="AG48" s="30">
        <f>F48+K48+R48+AF48</f>
        <v>28733.949999999953</v>
      </c>
      <c r="AJ48" s="28">
        <f>F48</f>
        <v>20264.366666666465</v>
      </c>
      <c r="AK48" s="28">
        <f>K48</f>
        <v>0</v>
      </c>
      <c r="AL48" s="28">
        <f>R48</f>
        <v>0</v>
      </c>
      <c r="AM48" s="28">
        <f t="shared" si="29"/>
        <v>8469.5833333334886</v>
      </c>
      <c r="AO48" s="32">
        <f>SUM(AJ48:AN48)</f>
        <v>28733.949999999953</v>
      </c>
    </row>
    <row r="49" spans="1:41" x14ac:dyDescent="0.2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41" x14ac:dyDescent="0.2">
      <c r="A50" s="10" t="s">
        <v>13</v>
      </c>
      <c r="B50" s="6"/>
      <c r="C50" s="7"/>
      <c r="D50" s="30">
        <v>54419.036333345204</v>
      </c>
      <c r="E50" s="30">
        <v>2917.9133333334571</v>
      </c>
      <c r="F50" s="30">
        <f>F51+F52</f>
        <v>57336.949666678658</v>
      </c>
      <c r="G50" s="30">
        <v>3650.442750005438</v>
      </c>
      <c r="H50" s="30">
        <v>3.9999999906285666E-2</v>
      </c>
      <c r="I50" s="30">
        <v>2779.0889333337777</v>
      </c>
      <c r="J50" s="30">
        <v>1748.0833333334886</v>
      </c>
      <c r="K50" s="30">
        <f>K51+K52</f>
        <v>8177.6550166726101</v>
      </c>
      <c r="L50" s="30">
        <v>1238.4226666665659</v>
      </c>
      <c r="M50" s="30">
        <v>380.18966666682928</v>
      </c>
      <c r="N50" s="30">
        <v>1919</v>
      </c>
      <c r="O50" s="30">
        <v>222.57383333216126</v>
      </c>
      <c r="P50" s="30">
        <v>117.5</v>
      </c>
      <c r="Q50" s="30">
        <v>1774.3333333334886</v>
      </c>
      <c r="R50" s="30">
        <f>R51+R52</f>
        <v>5652.0194999990454</v>
      </c>
      <c r="S50" s="30">
        <v>3606.7333333331626</v>
      </c>
      <c r="T50" s="30">
        <v>6844.8166666661855</v>
      </c>
      <c r="U50" s="30">
        <v>190.86666666669771</v>
      </c>
      <c r="V50" s="30">
        <v>16920.900000000023</v>
      </c>
      <c r="W50" s="30">
        <v>2403.533333333442</v>
      </c>
      <c r="X50" s="30">
        <v>130563.18333333416</v>
      </c>
      <c r="Y50" s="30">
        <v>1663.5333333332092</v>
      </c>
      <c r="Z50" s="30">
        <v>62761.433333333815</v>
      </c>
      <c r="AA50" s="30">
        <v>6051.1500000004889</v>
      </c>
      <c r="AB50" s="30">
        <v>175.41666666651145</v>
      </c>
      <c r="AC50" s="30">
        <v>17293.416666666861</v>
      </c>
      <c r="AD50" s="30">
        <v>5727.533333333442</v>
      </c>
      <c r="AE50" s="30">
        <v>13357.099999999627</v>
      </c>
      <c r="AF50" s="30">
        <f>AF51+AF52</f>
        <v>267559.61666666763</v>
      </c>
      <c r="AG50" s="30">
        <f>+AG51+AG52</f>
        <v>338726.24085001793</v>
      </c>
      <c r="AJ50" s="28">
        <f>F50</f>
        <v>57336.949666678658</v>
      </c>
      <c r="AK50" s="28">
        <f>K50</f>
        <v>8177.6550166726101</v>
      </c>
      <c r="AL50" s="28">
        <f>R50</f>
        <v>5652.0194999990454</v>
      </c>
      <c r="AM50" s="28">
        <f t="shared" si="29"/>
        <v>267559.61666666763</v>
      </c>
      <c r="AO50" s="32">
        <f>+AO51+AO52</f>
        <v>338726.24085001793</v>
      </c>
    </row>
    <row r="51" spans="1:41" x14ac:dyDescent="0.2">
      <c r="A51" s="10" t="s">
        <v>4</v>
      </c>
      <c r="B51" s="6"/>
      <c r="C51" s="7"/>
      <c r="D51" s="30">
        <v>38892.559666678739</v>
      </c>
      <c r="E51" s="30">
        <v>2917.9133333334571</v>
      </c>
      <c r="F51" s="30">
        <f t="shared" ref="F51:F52" si="41">SUM(D51:E51)</f>
        <v>41810.473000012193</v>
      </c>
      <c r="G51" s="30">
        <v>3650.442750005438</v>
      </c>
      <c r="H51" s="30">
        <v>3.9999999906285666E-2</v>
      </c>
      <c r="I51" s="30">
        <v>2779.0889333337777</v>
      </c>
      <c r="J51" s="30">
        <v>1748.0833333334886</v>
      </c>
      <c r="K51" s="30">
        <f t="shared" ref="K51:K52" si="42">SUM(G51:J51)</f>
        <v>8177.6550166726101</v>
      </c>
      <c r="L51" s="30">
        <v>1238.4226666665659</v>
      </c>
      <c r="M51" s="30">
        <v>380.18966666682928</v>
      </c>
      <c r="N51" s="30">
        <v>1919</v>
      </c>
      <c r="O51" s="30">
        <v>222.57383333216126</v>
      </c>
      <c r="P51" s="30">
        <v>117.5</v>
      </c>
      <c r="Q51" s="30">
        <v>1774.3333333334886</v>
      </c>
      <c r="R51" s="30">
        <f t="shared" ref="R51:R52" si="43">SUM(L51:Q51)</f>
        <v>5652.0194999990454</v>
      </c>
      <c r="S51" s="30">
        <v>3606.7333333331626</v>
      </c>
      <c r="T51" s="30">
        <v>4996.4666666662088</v>
      </c>
      <c r="U51" s="30">
        <v>0</v>
      </c>
      <c r="V51" s="30">
        <v>16920.900000000023</v>
      </c>
      <c r="W51" s="30">
        <v>2403.533333333442</v>
      </c>
      <c r="X51" s="30">
        <v>128141.81666666735</v>
      </c>
      <c r="Y51" s="30">
        <v>127.26666666660458</v>
      </c>
      <c r="Z51" s="30">
        <v>62761.433333333815</v>
      </c>
      <c r="AA51" s="30">
        <v>4961.5166666670702</v>
      </c>
      <c r="AB51" s="30">
        <v>0</v>
      </c>
      <c r="AC51" s="30">
        <v>17172.316666666768</v>
      </c>
      <c r="AD51" s="30">
        <v>5727.533333333442</v>
      </c>
      <c r="AE51" s="30">
        <v>12270.516666666255</v>
      </c>
      <c r="AF51" s="30">
        <f>SUM(S51:AE51)</f>
        <v>259090.03333333414</v>
      </c>
      <c r="AG51" s="30">
        <f>F51+K51+R51+AF51</f>
        <v>314730.18085001799</v>
      </c>
      <c r="AJ51" s="28">
        <f>F51</f>
        <v>41810.473000012193</v>
      </c>
      <c r="AK51" s="28">
        <f>K51</f>
        <v>8177.6550166726101</v>
      </c>
      <c r="AL51" s="28">
        <f>R51</f>
        <v>5652.0194999990454</v>
      </c>
      <c r="AM51" s="28">
        <f t="shared" si="29"/>
        <v>259090.03333333414</v>
      </c>
      <c r="AO51" s="32">
        <f>SUM(AJ51:AN51)</f>
        <v>314730.18085001799</v>
      </c>
    </row>
    <row r="52" spans="1:41" x14ac:dyDescent="0.2">
      <c r="A52" s="10" t="s">
        <v>5</v>
      </c>
      <c r="B52" s="6"/>
      <c r="C52" s="7"/>
      <c r="D52" s="30">
        <v>15526.476666666464</v>
      </c>
      <c r="E52" s="30">
        <v>0</v>
      </c>
      <c r="F52" s="30">
        <f t="shared" si="41"/>
        <v>15526.476666666464</v>
      </c>
      <c r="G52" s="30">
        <v>0</v>
      </c>
      <c r="H52" s="30">
        <v>0</v>
      </c>
      <c r="I52" s="30">
        <v>0</v>
      </c>
      <c r="J52" s="30">
        <v>0</v>
      </c>
      <c r="K52" s="30">
        <f t="shared" si="42"/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f t="shared" si="43"/>
        <v>0</v>
      </c>
      <c r="S52" s="30">
        <v>0</v>
      </c>
      <c r="T52" s="30">
        <v>1848.3499999999767</v>
      </c>
      <c r="U52" s="30">
        <v>190.86666666669771</v>
      </c>
      <c r="V52" s="30">
        <v>0</v>
      </c>
      <c r="W52" s="30">
        <v>0</v>
      </c>
      <c r="X52" s="30">
        <v>2421.3666666668141</v>
      </c>
      <c r="Y52" s="30">
        <v>1536.2666666666046</v>
      </c>
      <c r="Z52" s="30">
        <v>0</v>
      </c>
      <c r="AA52" s="30">
        <v>1089.6333333334187</v>
      </c>
      <c r="AB52" s="30">
        <v>175.41666666651145</v>
      </c>
      <c r="AC52" s="30">
        <v>121.10000000009313</v>
      </c>
      <c r="AD52" s="30">
        <v>0</v>
      </c>
      <c r="AE52" s="30">
        <v>1086.5833333333721</v>
      </c>
      <c r="AF52" s="30">
        <f>SUM(S52:AE52)</f>
        <v>8469.5833333334886</v>
      </c>
      <c r="AG52" s="30">
        <f>F52+K52+R52+AF52</f>
        <v>23996.059999999954</v>
      </c>
      <c r="AJ52" s="28">
        <f>F52</f>
        <v>15526.476666666464</v>
      </c>
      <c r="AK52" s="28">
        <f>K52</f>
        <v>0</v>
      </c>
      <c r="AL52" s="28">
        <f>R52</f>
        <v>0</v>
      </c>
      <c r="AM52" s="28">
        <f t="shared" si="29"/>
        <v>8469.5833333334886</v>
      </c>
      <c r="AO52" s="32">
        <f>SUM(AJ52:AN52)</f>
        <v>23996.059999999954</v>
      </c>
    </row>
    <row r="53" spans="1:41" x14ac:dyDescent="0.2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41" x14ac:dyDescent="0.2">
      <c r="A54" s="10" t="s">
        <v>14</v>
      </c>
      <c r="B54" s="6"/>
      <c r="C54" s="7"/>
      <c r="D54" s="30">
        <v>93088.083333344082</v>
      </c>
      <c r="E54" s="30">
        <v>4287.5166666670702</v>
      </c>
      <c r="F54" s="30">
        <f>F55+F56</f>
        <v>97375.600000011153</v>
      </c>
      <c r="G54" s="30">
        <v>22966.133333338774</v>
      </c>
      <c r="H54" s="30">
        <v>9544.8999999999069</v>
      </c>
      <c r="I54" s="30">
        <v>29543.850000000442</v>
      </c>
      <c r="J54" s="30">
        <v>1748.0833333334886</v>
      </c>
      <c r="K54" s="30">
        <f>K55+K56</f>
        <v>63802.966666672612</v>
      </c>
      <c r="L54" s="30">
        <v>3746.9333333334653</v>
      </c>
      <c r="M54" s="30">
        <v>5844.800000000163</v>
      </c>
      <c r="N54" s="30">
        <v>1919</v>
      </c>
      <c r="O54" s="30">
        <v>2051.0333333321614</v>
      </c>
      <c r="P54" s="30">
        <v>117.5</v>
      </c>
      <c r="Q54" s="30">
        <v>1873.5000000002328</v>
      </c>
      <c r="R54" s="30">
        <f>R55+R56</f>
        <v>15552.766666666023</v>
      </c>
      <c r="S54" s="30">
        <v>3606.7333333331626</v>
      </c>
      <c r="T54" s="30">
        <v>9959.4999999997672</v>
      </c>
      <c r="U54" s="30">
        <v>190.86666666669771</v>
      </c>
      <c r="V54" s="30">
        <v>24931.699999999604</v>
      </c>
      <c r="W54" s="30">
        <v>2425.8666666668141</v>
      </c>
      <c r="X54" s="30">
        <v>175665.81666666525</v>
      </c>
      <c r="Y54" s="30">
        <v>1748.7666666666046</v>
      </c>
      <c r="Z54" s="30">
        <v>66657.200000000419</v>
      </c>
      <c r="AA54" s="30">
        <v>10491.800000000163</v>
      </c>
      <c r="AB54" s="30">
        <v>197.21666666655801</v>
      </c>
      <c r="AC54" s="30">
        <v>17293.416666666861</v>
      </c>
      <c r="AD54" s="30">
        <v>5814.5833333333721</v>
      </c>
      <c r="AE54" s="30">
        <v>68135.59999999986</v>
      </c>
      <c r="AF54" s="30">
        <f>AF55+AF56</f>
        <v>387119.06666666514</v>
      </c>
      <c r="AG54" s="30">
        <f>+AG55+AG56</f>
        <v>563850.40000001492</v>
      </c>
      <c r="AJ54" s="28">
        <f>F54</f>
        <v>97375.600000011153</v>
      </c>
      <c r="AK54" s="28">
        <f>K54</f>
        <v>63802.966666672612</v>
      </c>
      <c r="AL54" s="28">
        <f>R54</f>
        <v>15552.766666666023</v>
      </c>
      <c r="AM54" s="28">
        <f t="shared" si="29"/>
        <v>387119.06666666514</v>
      </c>
      <c r="AO54" s="32">
        <f t="shared" ref="AO54" si="44">+AO55+AO56</f>
        <v>563850.40000001492</v>
      </c>
    </row>
    <row r="55" spans="1:41" x14ac:dyDescent="0.2">
      <c r="A55" s="10" t="s">
        <v>4</v>
      </c>
      <c r="B55" s="6"/>
      <c r="C55" s="7"/>
      <c r="D55" s="30">
        <v>67996.850000010803</v>
      </c>
      <c r="E55" s="30">
        <v>4287.5166666670702</v>
      </c>
      <c r="F55" s="30">
        <f t="shared" ref="F55:F56" si="45">SUM(D55:E55)</f>
        <v>72284.366666677874</v>
      </c>
      <c r="G55" s="30">
        <v>22966.133333338774</v>
      </c>
      <c r="H55" s="30">
        <v>9544.8999999999069</v>
      </c>
      <c r="I55" s="30">
        <v>29543.850000000442</v>
      </c>
      <c r="J55" s="30">
        <v>1748.0833333334886</v>
      </c>
      <c r="K55" s="30">
        <f t="shared" ref="K55:K56" si="46">SUM(G55:J55)</f>
        <v>63802.966666672612</v>
      </c>
      <c r="L55" s="30">
        <v>3746.9333333334653</v>
      </c>
      <c r="M55" s="30">
        <v>5844.800000000163</v>
      </c>
      <c r="N55" s="30">
        <v>1919</v>
      </c>
      <c r="O55" s="30">
        <v>2051.0333333321614</v>
      </c>
      <c r="P55" s="30">
        <v>117.5</v>
      </c>
      <c r="Q55" s="30">
        <v>1873.5000000002328</v>
      </c>
      <c r="R55" s="30">
        <f t="shared" ref="R55:R56" si="47">SUM(L55:Q55)</f>
        <v>15552.766666666023</v>
      </c>
      <c r="S55" s="30">
        <v>3606.7333333331626</v>
      </c>
      <c r="T55" s="30">
        <v>8072.6499999997905</v>
      </c>
      <c r="U55" s="30">
        <v>0</v>
      </c>
      <c r="V55" s="30">
        <v>24931.699999999604</v>
      </c>
      <c r="W55" s="30">
        <v>2425.8666666668141</v>
      </c>
      <c r="X55" s="30">
        <v>173221.56666666514</v>
      </c>
      <c r="Y55" s="30">
        <v>212.5</v>
      </c>
      <c r="Z55" s="30">
        <v>66657.200000000419</v>
      </c>
      <c r="AA55" s="30">
        <v>9402.1666666667443</v>
      </c>
      <c r="AB55" s="30">
        <v>0</v>
      </c>
      <c r="AC55" s="30">
        <v>17172.316666666768</v>
      </c>
      <c r="AD55" s="30">
        <v>5814.5833333333721</v>
      </c>
      <c r="AE55" s="30">
        <v>67049.016666666488</v>
      </c>
      <c r="AF55" s="30">
        <f>SUM(S55:AE55)</f>
        <v>378566.2999999983</v>
      </c>
      <c r="AG55" s="30">
        <f>F55+K55+R55+AF55</f>
        <v>530206.40000001481</v>
      </c>
      <c r="AJ55" s="28">
        <f>F55</f>
        <v>72284.366666677874</v>
      </c>
      <c r="AK55" s="28">
        <f>K55</f>
        <v>63802.966666672612</v>
      </c>
      <c r="AL55" s="28">
        <f>R55</f>
        <v>15552.766666666023</v>
      </c>
      <c r="AM55" s="28">
        <f t="shared" si="29"/>
        <v>378566.2999999983</v>
      </c>
      <c r="AO55" s="32">
        <f>SUM(AJ55:AN55)</f>
        <v>530206.40000001481</v>
      </c>
    </row>
    <row r="56" spans="1:41" x14ac:dyDescent="0.2">
      <c r="A56" s="10" t="s">
        <v>5</v>
      </c>
      <c r="B56" s="6"/>
      <c r="C56" s="7"/>
      <c r="D56" s="30">
        <v>25091.233333333279</v>
      </c>
      <c r="E56" s="30">
        <v>0</v>
      </c>
      <c r="F56" s="30">
        <f t="shared" si="45"/>
        <v>25091.233333333279</v>
      </c>
      <c r="G56" s="30">
        <v>0</v>
      </c>
      <c r="H56" s="30">
        <v>0</v>
      </c>
      <c r="I56" s="30">
        <v>0</v>
      </c>
      <c r="J56" s="30">
        <v>0</v>
      </c>
      <c r="K56" s="30">
        <f t="shared" si="46"/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f t="shared" si="47"/>
        <v>0</v>
      </c>
      <c r="S56" s="30">
        <v>0</v>
      </c>
      <c r="T56" s="30">
        <v>1886.8499999999767</v>
      </c>
      <c r="U56" s="30">
        <v>190.86666666669771</v>
      </c>
      <c r="V56" s="30">
        <v>0</v>
      </c>
      <c r="W56" s="30">
        <v>0</v>
      </c>
      <c r="X56" s="30">
        <v>2444.2500000001164</v>
      </c>
      <c r="Y56" s="30">
        <v>1536.2666666666046</v>
      </c>
      <c r="Z56" s="30">
        <v>0</v>
      </c>
      <c r="AA56" s="30">
        <v>1089.6333333334187</v>
      </c>
      <c r="AB56" s="30">
        <v>197.21666666655801</v>
      </c>
      <c r="AC56" s="30">
        <v>121.10000000009313</v>
      </c>
      <c r="AD56" s="30">
        <v>0</v>
      </c>
      <c r="AE56" s="30">
        <v>1086.5833333333721</v>
      </c>
      <c r="AF56" s="30">
        <f>SUM(S56:AE56)</f>
        <v>8552.7666666668374</v>
      </c>
      <c r="AG56" s="30">
        <f>F56+K56+R56+AF56</f>
        <v>33644.000000000116</v>
      </c>
      <c r="AJ56" s="28">
        <f>F56</f>
        <v>25091.233333333279</v>
      </c>
      <c r="AK56" s="28">
        <f>K56</f>
        <v>0</v>
      </c>
      <c r="AL56" s="28">
        <f>R56</f>
        <v>0</v>
      </c>
      <c r="AM56" s="28">
        <f t="shared" si="29"/>
        <v>8552.7666666668374</v>
      </c>
      <c r="AO56" s="32">
        <f>SUM(AJ56:AN56)</f>
        <v>33644.000000000116</v>
      </c>
    </row>
    <row r="57" spans="1:41" x14ac:dyDescent="0.2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1:41" ht="15.75" x14ac:dyDescent="0.25">
      <c r="A58" s="15" t="s">
        <v>15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</row>
    <row r="59" spans="1:41" ht="14.25" customHeight="1" x14ac:dyDescent="0.2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41" ht="16.5" customHeight="1" x14ac:dyDescent="0.25">
      <c r="A60" s="5" t="s">
        <v>16</v>
      </c>
      <c r="B60" s="18"/>
      <c r="C60" s="19"/>
      <c r="D60" s="30">
        <v>5687323.6404000008</v>
      </c>
      <c r="E60" s="30">
        <v>996045.777</v>
      </c>
      <c r="F60" s="30">
        <f>+F62+F80</f>
        <v>6683369.4174000006</v>
      </c>
      <c r="G60" s="30">
        <v>4303.3079683794449</v>
      </c>
      <c r="H60" s="30">
        <v>0</v>
      </c>
      <c r="I60" s="30">
        <v>388.62</v>
      </c>
      <c r="J60" s="30">
        <v>41069.360000000001</v>
      </c>
      <c r="K60" s="30">
        <f>+K62+K80</f>
        <v>45761.287968379445</v>
      </c>
      <c r="L60" s="30">
        <v>35393.549999999996</v>
      </c>
      <c r="M60" s="30">
        <v>1539.89</v>
      </c>
      <c r="N60" s="30">
        <v>2000</v>
      </c>
      <c r="O60" s="30">
        <v>16.45</v>
      </c>
      <c r="P60" s="30">
        <v>3400</v>
      </c>
      <c r="Q60" s="30">
        <v>24932.047999999999</v>
      </c>
      <c r="R60" s="30">
        <f>+R62+R80</f>
        <v>67281.937999999995</v>
      </c>
      <c r="S60" s="30">
        <v>48308.173000000003</v>
      </c>
      <c r="T60" s="30">
        <v>134954.91800000001</v>
      </c>
      <c r="U60" s="30">
        <v>11751.751</v>
      </c>
      <c r="V60" s="30">
        <v>488881.40500000003</v>
      </c>
      <c r="W60" s="30">
        <v>233664.39999999997</v>
      </c>
      <c r="X60" s="30">
        <v>1479258.4909999999</v>
      </c>
      <c r="Y60" s="30">
        <v>606685.14399999997</v>
      </c>
      <c r="Z60" s="30">
        <v>0</v>
      </c>
      <c r="AA60" s="30">
        <v>325640.56900000002</v>
      </c>
      <c r="AB60" s="30">
        <v>13330.028000000002</v>
      </c>
      <c r="AC60" s="30">
        <v>25776.067999999999</v>
      </c>
      <c r="AD60" s="30">
        <v>199755.3388</v>
      </c>
      <c r="AE60" s="30">
        <v>214724.83499999996</v>
      </c>
      <c r="AF60" s="30">
        <f>+AF62+AF80</f>
        <v>3782731.1207999997</v>
      </c>
      <c r="AG60" s="30">
        <f t="shared" ref="AG60" si="48">+AG62+AG80</f>
        <v>10579143.76416838</v>
      </c>
      <c r="AJ60" s="28">
        <f>F60</f>
        <v>6683369.4174000006</v>
      </c>
      <c r="AK60" s="28">
        <f>K60</f>
        <v>45761.287968379445</v>
      </c>
      <c r="AL60" s="28">
        <f>R60</f>
        <v>67281.937999999995</v>
      </c>
      <c r="AM60" s="28">
        <f t="shared" si="29"/>
        <v>3782731.1207999997</v>
      </c>
      <c r="AO60" s="32">
        <f t="shared" ref="AO60" si="49">+AO62+AO80</f>
        <v>10579143.76416838</v>
      </c>
    </row>
    <row r="61" spans="1:41" x14ac:dyDescent="0.2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41" ht="15.75" x14ac:dyDescent="0.25">
      <c r="A62" s="5" t="s">
        <v>17</v>
      </c>
      <c r="B62" s="18"/>
      <c r="C62" s="19"/>
      <c r="D62" s="30">
        <v>4123476.5144000007</v>
      </c>
      <c r="E62" s="30">
        <v>996045.777</v>
      </c>
      <c r="F62" s="30">
        <f>+F64+F72</f>
        <v>5119522.2914000005</v>
      </c>
      <c r="G62" s="30">
        <v>4303.3079683794449</v>
      </c>
      <c r="H62" s="30">
        <v>0</v>
      </c>
      <c r="I62" s="30">
        <v>388.62</v>
      </c>
      <c r="J62" s="30">
        <v>41069.360000000001</v>
      </c>
      <c r="K62" s="30">
        <f>+K64+K72</f>
        <v>45761.287968379445</v>
      </c>
      <c r="L62" s="30">
        <v>35393.549999999996</v>
      </c>
      <c r="M62" s="30">
        <v>1539.89</v>
      </c>
      <c r="N62" s="30">
        <v>2000</v>
      </c>
      <c r="O62" s="30">
        <v>16.45</v>
      </c>
      <c r="P62" s="30">
        <v>3400</v>
      </c>
      <c r="Q62" s="30">
        <v>24932.047999999999</v>
      </c>
      <c r="R62" s="30">
        <f>+R64+R72</f>
        <v>67281.937999999995</v>
      </c>
      <c r="S62" s="30">
        <v>48308.173000000003</v>
      </c>
      <c r="T62" s="30">
        <v>53469.58600000001</v>
      </c>
      <c r="U62" s="30">
        <v>0</v>
      </c>
      <c r="V62" s="30">
        <v>488881.40500000003</v>
      </c>
      <c r="W62" s="30">
        <v>233664.39999999997</v>
      </c>
      <c r="X62" s="30">
        <v>1001772.6309999998</v>
      </c>
      <c r="Y62" s="30">
        <v>20339.144</v>
      </c>
      <c r="Z62" s="30">
        <v>0</v>
      </c>
      <c r="AA62" s="30">
        <v>150542.36199999999</v>
      </c>
      <c r="AB62" s="30">
        <v>0</v>
      </c>
      <c r="AC62" s="30">
        <v>6697.3559999999998</v>
      </c>
      <c r="AD62" s="30">
        <v>199755.3388</v>
      </c>
      <c r="AE62" s="30">
        <v>133480.48299999998</v>
      </c>
      <c r="AF62" s="30">
        <f>+AF64+AF72</f>
        <v>2336910.8787999996</v>
      </c>
      <c r="AG62" s="30">
        <f t="shared" ref="AG62" si="50">+AG64+AG72</f>
        <v>7569476.3961683791</v>
      </c>
      <c r="AJ62" s="28">
        <f>F62</f>
        <v>5119522.2914000005</v>
      </c>
      <c r="AK62" s="28">
        <f>K62</f>
        <v>45761.287968379445</v>
      </c>
      <c r="AL62" s="28">
        <f>R62</f>
        <v>67281.937999999995</v>
      </c>
      <c r="AM62" s="28">
        <f t="shared" si="29"/>
        <v>2336910.8787999996</v>
      </c>
      <c r="AO62" s="32">
        <f t="shared" ref="AO62" si="51">+AO64+AO72</f>
        <v>7569476.3961683791</v>
      </c>
    </row>
    <row r="63" spans="1:41" x14ac:dyDescent="0.2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41" ht="15.75" x14ac:dyDescent="0.25">
      <c r="A64" s="5" t="s">
        <v>18</v>
      </c>
      <c r="B64" s="18"/>
      <c r="C64" s="19"/>
      <c r="D64" s="30">
        <v>2025466.8656000001</v>
      </c>
      <c r="E64" s="30">
        <v>501882.79699999996</v>
      </c>
      <c r="F64" s="30">
        <f>SUM(F65:F70)</f>
        <v>2527349.6625999999</v>
      </c>
      <c r="G64" s="30">
        <v>508.96000000000009</v>
      </c>
      <c r="H64" s="30">
        <v>0</v>
      </c>
      <c r="I64" s="30">
        <v>180.13000000000002</v>
      </c>
      <c r="J64" s="30">
        <v>20140.09</v>
      </c>
      <c r="K64" s="30">
        <f>SUM(K65:K70)</f>
        <v>20829.18</v>
      </c>
      <c r="L64" s="30">
        <v>35393.549999999996</v>
      </c>
      <c r="M64" s="30">
        <v>164.16</v>
      </c>
      <c r="N64" s="30">
        <v>0</v>
      </c>
      <c r="O64" s="30">
        <v>15</v>
      </c>
      <c r="P64" s="30">
        <v>0</v>
      </c>
      <c r="Q64" s="30">
        <v>1800.627</v>
      </c>
      <c r="R64" s="30">
        <f>SUM(R65:R70)</f>
        <v>37373.337</v>
      </c>
      <c r="S64" s="30">
        <v>40447.493000000002</v>
      </c>
      <c r="T64" s="30">
        <v>51269.339000000007</v>
      </c>
      <c r="U64" s="30">
        <v>0</v>
      </c>
      <c r="V64" s="30">
        <v>242831.16500000001</v>
      </c>
      <c r="W64" s="30">
        <v>0</v>
      </c>
      <c r="X64" s="30">
        <v>81350.937999999995</v>
      </c>
      <c r="Y64" s="30">
        <v>20339.144</v>
      </c>
      <c r="Z64" s="30">
        <v>0</v>
      </c>
      <c r="AA64" s="30">
        <v>148542.36199999999</v>
      </c>
      <c r="AB64" s="30">
        <v>0</v>
      </c>
      <c r="AC64" s="30">
        <v>2354.3559999999998</v>
      </c>
      <c r="AD64" s="30">
        <v>108252.2258</v>
      </c>
      <c r="AE64" s="30">
        <v>100753.11799999999</v>
      </c>
      <c r="AF64" s="30">
        <f>SUM(AF65:AF70)</f>
        <v>796140.14079999994</v>
      </c>
      <c r="AG64" s="30">
        <f t="shared" ref="AG64" si="52">SUM(AG65:AG70)</f>
        <v>3381692.3203999996</v>
      </c>
      <c r="AJ64" s="28">
        <f t="shared" ref="AJ64:AJ70" si="53">F64</f>
        <v>2527349.6625999999</v>
      </c>
      <c r="AK64" s="28">
        <f t="shared" ref="AK64:AK70" si="54">K64</f>
        <v>20829.18</v>
      </c>
      <c r="AL64" s="28">
        <f t="shared" ref="AL64:AL70" si="55">R64</f>
        <v>37373.337</v>
      </c>
      <c r="AM64" s="28">
        <f t="shared" si="29"/>
        <v>796140.14079999994</v>
      </c>
      <c r="AO64" s="32">
        <f t="shared" ref="AO64" si="56">SUM(AO65:AO70)</f>
        <v>3381692.3203999996</v>
      </c>
    </row>
    <row r="65" spans="1:41" x14ac:dyDescent="0.2">
      <c r="A65" s="10" t="s">
        <v>19</v>
      </c>
      <c r="B65" s="6"/>
      <c r="C65" s="7"/>
      <c r="D65" s="30">
        <v>390015.62259999994</v>
      </c>
      <c r="E65" s="30">
        <v>51879.457000000002</v>
      </c>
      <c r="F65" s="30">
        <f t="shared" ref="F65:F70" si="57">SUM(D65:E65)</f>
        <v>441895.07959999994</v>
      </c>
      <c r="G65" s="30">
        <v>508.96000000000009</v>
      </c>
      <c r="H65" s="30">
        <v>0</v>
      </c>
      <c r="I65" s="30">
        <v>180.13000000000002</v>
      </c>
      <c r="J65" s="30">
        <v>20140.09</v>
      </c>
      <c r="K65" s="30">
        <f t="shared" ref="K65:K70" si="58">SUM(G65:J65)</f>
        <v>20829.18</v>
      </c>
      <c r="L65" s="30">
        <v>35393.549999999996</v>
      </c>
      <c r="M65" s="30">
        <v>164.16</v>
      </c>
      <c r="N65" s="30">
        <v>0</v>
      </c>
      <c r="O65" s="30">
        <v>15</v>
      </c>
      <c r="P65" s="30">
        <v>0</v>
      </c>
      <c r="Q65" s="30">
        <v>0</v>
      </c>
      <c r="R65" s="30">
        <f t="shared" ref="R65:R70" si="59">SUM(L65:Q65)</f>
        <v>35572.71</v>
      </c>
      <c r="S65" s="30">
        <v>17950.753000000001</v>
      </c>
      <c r="T65" s="30">
        <v>0</v>
      </c>
      <c r="U65" s="30">
        <v>0</v>
      </c>
      <c r="V65" s="30">
        <v>0</v>
      </c>
      <c r="W65" s="30">
        <v>0</v>
      </c>
      <c r="X65" s="30">
        <v>4502.7039999999997</v>
      </c>
      <c r="Y65" s="30">
        <v>0</v>
      </c>
      <c r="Z65" s="30">
        <v>0</v>
      </c>
      <c r="AA65" s="30">
        <v>529.3900000000001</v>
      </c>
      <c r="AB65" s="30">
        <v>0</v>
      </c>
      <c r="AC65" s="30">
        <v>0</v>
      </c>
      <c r="AD65" s="30">
        <v>108252.2258</v>
      </c>
      <c r="AE65" s="30">
        <v>0</v>
      </c>
      <c r="AF65" s="30">
        <f t="shared" ref="AF65:AF70" si="60">SUM(S65:AE65)</f>
        <v>131235.07279999999</v>
      </c>
      <c r="AG65" s="30">
        <f t="shared" ref="AG65:AG70" si="61">F65+K65+R65+AF65</f>
        <v>629532.04239999992</v>
      </c>
      <c r="AJ65" s="28">
        <f t="shared" si="53"/>
        <v>441895.07959999994</v>
      </c>
      <c r="AK65" s="28">
        <f t="shared" si="54"/>
        <v>20829.18</v>
      </c>
      <c r="AL65" s="28">
        <f t="shared" si="55"/>
        <v>35572.71</v>
      </c>
      <c r="AM65" s="28">
        <f t="shared" si="29"/>
        <v>131235.07279999999</v>
      </c>
      <c r="AO65" s="32">
        <f>SUM(AJ65:AN65)</f>
        <v>629532.04239999992</v>
      </c>
    </row>
    <row r="66" spans="1:41" x14ac:dyDescent="0.2">
      <c r="A66" s="10" t="s">
        <v>20</v>
      </c>
      <c r="B66" s="6"/>
      <c r="C66" s="7"/>
      <c r="D66" s="30">
        <v>111921.37300000001</v>
      </c>
      <c r="E66" s="30">
        <v>0</v>
      </c>
      <c r="F66" s="30">
        <f t="shared" si="57"/>
        <v>111921.37300000001</v>
      </c>
      <c r="G66" s="30">
        <v>0</v>
      </c>
      <c r="H66" s="30">
        <v>0</v>
      </c>
      <c r="I66" s="30">
        <v>0</v>
      </c>
      <c r="J66" s="30">
        <v>0</v>
      </c>
      <c r="K66" s="30">
        <f t="shared" si="58"/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1800.627</v>
      </c>
      <c r="R66" s="30">
        <f t="shared" si="59"/>
        <v>1800.627</v>
      </c>
      <c r="S66" s="30">
        <v>0</v>
      </c>
      <c r="T66" s="30">
        <v>430</v>
      </c>
      <c r="U66" s="30">
        <v>0</v>
      </c>
      <c r="V66" s="30">
        <v>0</v>
      </c>
      <c r="W66" s="30">
        <v>0</v>
      </c>
      <c r="X66" s="30">
        <v>15468.471000000001</v>
      </c>
      <c r="Y66" s="30">
        <v>0</v>
      </c>
      <c r="Z66" s="30">
        <v>0</v>
      </c>
      <c r="AA66" s="30">
        <v>148012.97199999998</v>
      </c>
      <c r="AB66" s="30">
        <v>0</v>
      </c>
      <c r="AC66" s="30">
        <v>2354.3559999999998</v>
      </c>
      <c r="AD66" s="30">
        <v>0</v>
      </c>
      <c r="AE66" s="30">
        <v>0</v>
      </c>
      <c r="AF66" s="30">
        <f t="shared" si="60"/>
        <v>166265.79899999997</v>
      </c>
      <c r="AG66" s="30">
        <f t="shared" si="61"/>
        <v>279987.799</v>
      </c>
      <c r="AJ66" s="28">
        <f t="shared" si="53"/>
        <v>111921.37300000001</v>
      </c>
      <c r="AK66" s="28">
        <f t="shared" si="54"/>
        <v>0</v>
      </c>
      <c r="AL66" s="28">
        <f t="shared" si="55"/>
        <v>1800.627</v>
      </c>
      <c r="AM66" s="28">
        <f t="shared" si="29"/>
        <v>166265.79899999997</v>
      </c>
      <c r="AO66" s="32">
        <f t="shared" ref="AO66:AO70" si="62">SUM(AJ66:AN66)</f>
        <v>279987.799</v>
      </c>
    </row>
    <row r="67" spans="1:41" x14ac:dyDescent="0.2">
      <c r="A67" s="10" t="s">
        <v>21</v>
      </c>
      <c r="B67" s="6"/>
      <c r="C67" s="7"/>
      <c r="D67" s="30">
        <v>0</v>
      </c>
      <c r="E67" s="30">
        <v>0</v>
      </c>
      <c r="F67" s="30">
        <f t="shared" si="57"/>
        <v>0</v>
      </c>
      <c r="G67" s="30">
        <v>0</v>
      </c>
      <c r="H67" s="30">
        <v>0</v>
      </c>
      <c r="I67" s="30">
        <v>0</v>
      </c>
      <c r="J67" s="30">
        <v>0</v>
      </c>
      <c r="K67" s="30">
        <f t="shared" si="58"/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f t="shared" si="59"/>
        <v>0</v>
      </c>
      <c r="S67" s="30">
        <v>0</v>
      </c>
      <c r="T67" s="30">
        <v>50839.339000000007</v>
      </c>
      <c r="U67" s="30">
        <v>0</v>
      </c>
      <c r="V67" s="30">
        <v>59914.985000000008</v>
      </c>
      <c r="W67" s="30">
        <v>0</v>
      </c>
      <c r="X67" s="30">
        <v>61379.762999999999</v>
      </c>
      <c r="Y67" s="30">
        <v>20339.144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100753.11799999999</v>
      </c>
      <c r="AF67" s="30">
        <f t="shared" si="60"/>
        <v>293226.34900000005</v>
      </c>
      <c r="AG67" s="30">
        <f t="shared" si="61"/>
        <v>293226.34900000005</v>
      </c>
      <c r="AJ67" s="28">
        <f t="shared" si="53"/>
        <v>0</v>
      </c>
      <c r="AK67" s="28">
        <f t="shared" si="54"/>
        <v>0</v>
      </c>
      <c r="AL67" s="28">
        <f t="shared" si="55"/>
        <v>0</v>
      </c>
      <c r="AM67" s="28">
        <f t="shared" si="29"/>
        <v>293226.34900000005</v>
      </c>
      <c r="AO67" s="32">
        <f t="shared" si="62"/>
        <v>293226.34900000005</v>
      </c>
    </row>
    <row r="68" spans="1:41" x14ac:dyDescent="0.2">
      <c r="A68" s="10" t="s">
        <v>22</v>
      </c>
      <c r="B68" s="6"/>
      <c r="C68" s="7"/>
      <c r="D68" s="30">
        <v>1523529.87</v>
      </c>
      <c r="E68" s="30">
        <v>450003.33999999997</v>
      </c>
      <c r="F68" s="30">
        <f t="shared" si="57"/>
        <v>1973533.21</v>
      </c>
      <c r="G68" s="30">
        <v>0</v>
      </c>
      <c r="H68" s="30">
        <v>0</v>
      </c>
      <c r="I68" s="30">
        <v>0</v>
      </c>
      <c r="J68" s="30">
        <v>0</v>
      </c>
      <c r="K68" s="30">
        <f t="shared" si="58"/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f t="shared" si="59"/>
        <v>0</v>
      </c>
      <c r="S68" s="30">
        <v>22496.739999999998</v>
      </c>
      <c r="T68" s="30">
        <v>0</v>
      </c>
      <c r="U68" s="30">
        <v>0</v>
      </c>
      <c r="V68" s="30">
        <v>182916.18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f t="shared" si="60"/>
        <v>205412.91999999998</v>
      </c>
      <c r="AG68" s="30">
        <f t="shared" si="61"/>
        <v>2178946.13</v>
      </c>
      <c r="AJ68" s="28">
        <f t="shared" si="53"/>
        <v>1973533.21</v>
      </c>
      <c r="AK68" s="28">
        <f t="shared" si="54"/>
        <v>0</v>
      </c>
      <c r="AL68" s="28">
        <f t="shared" si="55"/>
        <v>0</v>
      </c>
      <c r="AM68" s="28">
        <f t="shared" ref="AM68:AM98" si="63">AF68</f>
        <v>205412.91999999998</v>
      </c>
      <c r="AO68" s="32">
        <f t="shared" si="62"/>
        <v>2178946.13</v>
      </c>
    </row>
    <row r="69" spans="1:41" x14ac:dyDescent="0.2">
      <c r="A69" s="10" t="s">
        <v>23</v>
      </c>
      <c r="B69" s="6"/>
      <c r="C69" s="7"/>
      <c r="D69" s="30">
        <v>0</v>
      </c>
      <c r="E69" s="30">
        <v>0</v>
      </c>
      <c r="F69" s="30">
        <f t="shared" si="57"/>
        <v>0</v>
      </c>
      <c r="G69" s="30">
        <v>0</v>
      </c>
      <c r="H69" s="30">
        <v>0</v>
      </c>
      <c r="I69" s="30">
        <v>0</v>
      </c>
      <c r="J69" s="30">
        <v>0</v>
      </c>
      <c r="K69" s="30">
        <f t="shared" si="58"/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f t="shared" si="59"/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f t="shared" si="60"/>
        <v>0</v>
      </c>
      <c r="AG69" s="30">
        <f t="shared" si="61"/>
        <v>0</v>
      </c>
      <c r="AJ69" s="28">
        <f t="shared" si="53"/>
        <v>0</v>
      </c>
      <c r="AK69" s="28">
        <f t="shared" si="54"/>
        <v>0</v>
      </c>
      <c r="AL69" s="28">
        <f t="shared" si="55"/>
        <v>0</v>
      </c>
      <c r="AM69" s="28">
        <f t="shared" si="63"/>
        <v>0</v>
      </c>
      <c r="AO69" s="32">
        <f t="shared" si="62"/>
        <v>0</v>
      </c>
    </row>
    <row r="70" spans="1:41" x14ac:dyDescent="0.2">
      <c r="A70" s="10" t="s">
        <v>24</v>
      </c>
      <c r="B70" s="6"/>
      <c r="C70" s="7"/>
      <c r="D70" s="30">
        <v>0</v>
      </c>
      <c r="E70" s="30">
        <v>0</v>
      </c>
      <c r="F70" s="30">
        <f t="shared" si="57"/>
        <v>0</v>
      </c>
      <c r="G70" s="30">
        <v>0</v>
      </c>
      <c r="H70" s="30">
        <v>0</v>
      </c>
      <c r="I70" s="30">
        <v>0</v>
      </c>
      <c r="J70" s="30">
        <v>0</v>
      </c>
      <c r="K70" s="30">
        <f t="shared" si="58"/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f t="shared" si="59"/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f t="shared" si="60"/>
        <v>0</v>
      </c>
      <c r="AG70" s="30">
        <f t="shared" si="61"/>
        <v>0</v>
      </c>
      <c r="AJ70" s="28">
        <f t="shared" si="53"/>
        <v>0</v>
      </c>
      <c r="AK70" s="28">
        <f t="shared" si="54"/>
        <v>0</v>
      </c>
      <c r="AL70" s="28">
        <f t="shared" si="55"/>
        <v>0</v>
      </c>
      <c r="AM70" s="28">
        <f t="shared" si="63"/>
        <v>0</v>
      </c>
      <c r="AO70" s="32">
        <f t="shared" si="62"/>
        <v>0</v>
      </c>
    </row>
    <row r="71" spans="1:41" x14ac:dyDescent="0.2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41" ht="15.75" x14ac:dyDescent="0.25">
      <c r="A72" s="5" t="s">
        <v>25</v>
      </c>
      <c r="B72" s="18"/>
      <c r="C72" s="19"/>
      <c r="D72" s="30">
        <v>2098009.6488000005</v>
      </c>
      <c r="E72" s="30">
        <v>494162.98000000004</v>
      </c>
      <c r="F72" s="30">
        <f>SUM(F73:F78)</f>
        <v>2592172.6288000001</v>
      </c>
      <c r="G72" s="30">
        <v>3794.3479683794449</v>
      </c>
      <c r="H72" s="30">
        <v>0</v>
      </c>
      <c r="I72" s="30">
        <v>208.48999999999998</v>
      </c>
      <c r="J72" s="30">
        <v>20929.269999999997</v>
      </c>
      <c r="K72" s="30">
        <f>SUM(K73:K78)</f>
        <v>24932.107968379441</v>
      </c>
      <c r="L72" s="30">
        <v>0</v>
      </c>
      <c r="M72" s="30">
        <v>1375.73</v>
      </c>
      <c r="N72" s="30">
        <v>2000</v>
      </c>
      <c r="O72" s="30">
        <v>1.4500000000000002</v>
      </c>
      <c r="P72" s="30">
        <v>3400</v>
      </c>
      <c r="Q72" s="30">
        <v>23131.420999999998</v>
      </c>
      <c r="R72" s="30">
        <f>SUM(R73:R78)</f>
        <v>29908.600999999999</v>
      </c>
      <c r="S72" s="30">
        <v>7860.6799999999985</v>
      </c>
      <c r="T72" s="30">
        <v>2200.2469999999998</v>
      </c>
      <c r="U72" s="30">
        <v>0</v>
      </c>
      <c r="V72" s="30">
        <v>246050.24000000002</v>
      </c>
      <c r="W72" s="30">
        <v>233664.39999999997</v>
      </c>
      <c r="X72" s="30">
        <v>920421.69299999985</v>
      </c>
      <c r="Y72" s="30">
        <v>0</v>
      </c>
      <c r="Z72" s="30">
        <v>0</v>
      </c>
      <c r="AA72" s="30">
        <v>2000</v>
      </c>
      <c r="AB72" s="30">
        <v>0</v>
      </c>
      <c r="AC72" s="30">
        <v>4343</v>
      </c>
      <c r="AD72" s="30">
        <v>91503.112999999998</v>
      </c>
      <c r="AE72" s="30">
        <v>32727.364999999998</v>
      </c>
      <c r="AF72" s="30">
        <f>SUM(AF73:AF78)</f>
        <v>1540770.7379999997</v>
      </c>
      <c r="AG72" s="30">
        <f t="shared" ref="AG72" si="64">SUM(AG73:AG78)</f>
        <v>4187784.0757683795</v>
      </c>
      <c r="AJ72" s="28">
        <f t="shared" ref="AJ72:AJ78" si="65">F72</f>
        <v>2592172.6288000001</v>
      </c>
      <c r="AK72" s="28">
        <f t="shared" ref="AK72:AK78" si="66">K72</f>
        <v>24932.107968379441</v>
      </c>
      <c r="AL72" s="28">
        <f t="shared" ref="AL72:AL78" si="67">R72</f>
        <v>29908.600999999999</v>
      </c>
      <c r="AM72" s="28">
        <f t="shared" si="63"/>
        <v>1540770.7379999997</v>
      </c>
      <c r="AO72" s="32">
        <f t="shared" ref="AO72" si="68">SUM(AO73:AO78)</f>
        <v>4187784.0757683795</v>
      </c>
    </row>
    <row r="73" spans="1:41" x14ac:dyDescent="0.2">
      <c r="A73" s="10" t="s">
        <v>19</v>
      </c>
      <c r="B73" s="6"/>
      <c r="C73" s="7"/>
      <c r="D73" s="30">
        <v>508011.63780000003</v>
      </c>
      <c r="E73" s="30">
        <v>4961.7299999999996</v>
      </c>
      <c r="F73" s="30">
        <f t="shared" ref="F73:F78" si="69">SUM(D73:E73)</f>
        <v>512973.36780000001</v>
      </c>
      <c r="G73" s="30">
        <v>3794.3479683794449</v>
      </c>
      <c r="H73" s="30">
        <v>0</v>
      </c>
      <c r="I73" s="30">
        <v>208.48999999999998</v>
      </c>
      <c r="J73" s="30">
        <v>20929.269999999997</v>
      </c>
      <c r="K73" s="30">
        <f t="shared" ref="K73:K78" si="70">SUM(G73:J73)</f>
        <v>24932.107968379441</v>
      </c>
      <c r="L73" s="30">
        <v>0</v>
      </c>
      <c r="M73" s="30">
        <v>1375.73</v>
      </c>
      <c r="N73" s="30">
        <v>0</v>
      </c>
      <c r="O73" s="30">
        <v>1.4500000000000002</v>
      </c>
      <c r="P73" s="30">
        <v>0</v>
      </c>
      <c r="Q73" s="30">
        <v>0</v>
      </c>
      <c r="R73" s="30">
        <f t="shared" ref="R73:R78" si="71">SUM(L73:Q73)</f>
        <v>1377.18</v>
      </c>
      <c r="S73" s="30">
        <v>1037.5800000000002</v>
      </c>
      <c r="T73" s="30">
        <v>0</v>
      </c>
      <c r="U73" s="30">
        <v>0</v>
      </c>
      <c r="V73" s="30">
        <v>0</v>
      </c>
      <c r="W73" s="30">
        <v>0</v>
      </c>
      <c r="X73" s="30">
        <v>674110.97799999989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91503.112999999998</v>
      </c>
      <c r="AE73" s="30">
        <v>0</v>
      </c>
      <c r="AF73" s="30">
        <f t="shared" ref="AF73:AF78" si="72">SUM(S73:AE73)</f>
        <v>766651.67099999986</v>
      </c>
      <c r="AG73" s="30">
        <f t="shared" ref="AG73:AG78" si="73">F73+K73+R73+AF73</f>
        <v>1305934.3267683792</v>
      </c>
      <c r="AJ73" s="28">
        <f t="shared" si="65"/>
        <v>512973.36780000001</v>
      </c>
      <c r="AK73" s="28">
        <f t="shared" si="66"/>
        <v>24932.107968379441</v>
      </c>
      <c r="AL73" s="28">
        <f t="shared" si="67"/>
        <v>1377.18</v>
      </c>
      <c r="AM73" s="28">
        <f t="shared" si="63"/>
        <v>766651.67099999986</v>
      </c>
      <c r="AO73" s="32">
        <f>SUM(AJ73:AN73)</f>
        <v>1305934.3267683792</v>
      </c>
    </row>
    <row r="74" spans="1:41" x14ac:dyDescent="0.2">
      <c r="A74" s="10" t="s">
        <v>20</v>
      </c>
      <c r="B74" s="6"/>
      <c r="C74" s="7"/>
      <c r="D74" s="30">
        <v>587212.35100000014</v>
      </c>
      <c r="E74" s="30">
        <v>0</v>
      </c>
      <c r="F74" s="30">
        <f t="shared" si="69"/>
        <v>587212.35100000014</v>
      </c>
      <c r="G74" s="30">
        <v>0</v>
      </c>
      <c r="H74" s="30">
        <v>0</v>
      </c>
      <c r="I74" s="30">
        <v>0</v>
      </c>
      <c r="J74" s="30">
        <v>0</v>
      </c>
      <c r="K74" s="30">
        <f t="shared" si="70"/>
        <v>0</v>
      </c>
      <c r="L74" s="30">
        <v>0</v>
      </c>
      <c r="M74" s="30">
        <v>0</v>
      </c>
      <c r="N74" s="30">
        <v>2000</v>
      </c>
      <c r="O74" s="30">
        <v>0</v>
      </c>
      <c r="P74" s="30">
        <v>0</v>
      </c>
      <c r="Q74" s="30">
        <v>23131.420999999998</v>
      </c>
      <c r="R74" s="30">
        <f t="shared" si="71"/>
        <v>25131.420999999998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2000</v>
      </c>
      <c r="AB74" s="30">
        <v>0</v>
      </c>
      <c r="AC74" s="30">
        <v>4343</v>
      </c>
      <c r="AD74" s="30">
        <v>0</v>
      </c>
      <c r="AE74" s="30">
        <v>32727.364999999998</v>
      </c>
      <c r="AF74" s="30">
        <f t="shared" si="72"/>
        <v>39070.364999999998</v>
      </c>
      <c r="AG74" s="30">
        <f t="shared" si="73"/>
        <v>651414.1370000001</v>
      </c>
      <c r="AJ74" s="28">
        <f t="shared" si="65"/>
        <v>587212.35100000014</v>
      </c>
      <c r="AK74" s="28">
        <f t="shared" si="66"/>
        <v>0</v>
      </c>
      <c r="AL74" s="28">
        <f t="shared" si="67"/>
        <v>25131.420999999998</v>
      </c>
      <c r="AM74" s="28">
        <f t="shared" si="63"/>
        <v>39070.364999999998</v>
      </c>
      <c r="AO74" s="32">
        <f t="shared" ref="AO74:AO78" si="74">SUM(AJ74:AN74)</f>
        <v>651414.1370000001</v>
      </c>
    </row>
    <row r="75" spans="1:41" x14ac:dyDescent="0.2">
      <c r="A75" s="10" t="s">
        <v>21</v>
      </c>
      <c r="B75" s="6"/>
      <c r="C75" s="7"/>
      <c r="D75" s="30">
        <v>1983.07</v>
      </c>
      <c r="E75" s="30">
        <v>0</v>
      </c>
      <c r="F75" s="30">
        <f t="shared" si="69"/>
        <v>1983.07</v>
      </c>
      <c r="G75" s="30">
        <v>0</v>
      </c>
      <c r="H75" s="30">
        <v>0</v>
      </c>
      <c r="I75" s="30">
        <v>0</v>
      </c>
      <c r="J75" s="30">
        <v>0</v>
      </c>
      <c r="K75" s="30">
        <f t="shared" si="70"/>
        <v>0</v>
      </c>
      <c r="L75" s="30">
        <v>0</v>
      </c>
      <c r="M75" s="30">
        <v>0</v>
      </c>
      <c r="N75" s="30">
        <v>0</v>
      </c>
      <c r="O75" s="30">
        <v>0</v>
      </c>
      <c r="P75" s="30">
        <v>3400</v>
      </c>
      <c r="Q75" s="30">
        <v>0</v>
      </c>
      <c r="R75" s="30">
        <f t="shared" si="71"/>
        <v>3400</v>
      </c>
      <c r="S75" s="30">
        <v>0</v>
      </c>
      <c r="T75" s="30">
        <v>2200.2469999999998</v>
      </c>
      <c r="U75" s="30">
        <v>0</v>
      </c>
      <c r="V75" s="30">
        <v>117.91</v>
      </c>
      <c r="W75" s="30">
        <v>233664.39999999997</v>
      </c>
      <c r="X75" s="30">
        <v>246310.715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f t="shared" si="72"/>
        <v>482293.272</v>
      </c>
      <c r="AG75" s="30">
        <f t="shared" si="73"/>
        <v>487676.342</v>
      </c>
      <c r="AJ75" s="28">
        <f t="shared" si="65"/>
        <v>1983.07</v>
      </c>
      <c r="AK75" s="28">
        <f t="shared" si="66"/>
        <v>0</v>
      </c>
      <c r="AL75" s="28">
        <f t="shared" si="67"/>
        <v>3400</v>
      </c>
      <c r="AM75" s="28">
        <f t="shared" si="63"/>
        <v>482293.272</v>
      </c>
      <c r="AO75" s="32">
        <f t="shared" si="74"/>
        <v>487676.342</v>
      </c>
    </row>
    <row r="76" spans="1:41" x14ac:dyDescent="0.2">
      <c r="A76" s="10" t="s">
        <v>26</v>
      </c>
      <c r="B76" s="6"/>
      <c r="C76" s="7"/>
      <c r="D76" s="30">
        <v>1000802.5900000001</v>
      </c>
      <c r="E76" s="30">
        <v>489201.25000000006</v>
      </c>
      <c r="F76" s="30">
        <f t="shared" si="69"/>
        <v>1490003.84</v>
      </c>
      <c r="G76" s="30">
        <v>0</v>
      </c>
      <c r="H76" s="30">
        <v>0</v>
      </c>
      <c r="I76" s="30">
        <v>0</v>
      </c>
      <c r="J76" s="30">
        <v>0</v>
      </c>
      <c r="K76" s="30">
        <f t="shared" si="70"/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f t="shared" si="71"/>
        <v>0</v>
      </c>
      <c r="S76" s="30">
        <v>6823.0999999999985</v>
      </c>
      <c r="T76" s="30">
        <v>0</v>
      </c>
      <c r="U76" s="30">
        <v>0</v>
      </c>
      <c r="V76" s="30">
        <v>245932.33000000002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f t="shared" si="72"/>
        <v>252755.43000000002</v>
      </c>
      <c r="AG76" s="30">
        <f t="shared" si="73"/>
        <v>1742759.27</v>
      </c>
      <c r="AJ76" s="28">
        <f t="shared" si="65"/>
        <v>1490003.84</v>
      </c>
      <c r="AK76" s="28">
        <f t="shared" si="66"/>
        <v>0</v>
      </c>
      <c r="AL76" s="28">
        <f t="shared" si="67"/>
        <v>0</v>
      </c>
      <c r="AM76" s="28">
        <f t="shared" si="63"/>
        <v>252755.43000000002</v>
      </c>
      <c r="AO76" s="32">
        <f t="shared" si="74"/>
        <v>1742759.27</v>
      </c>
    </row>
    <row r="77" spans="1:41" x14ac:dyDescent="0.2">
      <c r="A77" s="10" t="s">
        <v>23</v>
      </c>
      <c r="B77" s="6"/>
      <c r="C77" s="7"/>
      <c r="D77" s="30">
        <v>0</v>
      </c>
      <c r="E77" s="30">
        <v>0</v>
      </c>
      <c r="F77" s="30">
        <f t="shared" si="69"/>
        <v>0</v>
      </c>
      <c r="G77" s="30">
        <v>0</v>
      </c>
      <c r="H77" s="30">
        <v>0</v>
      </c>
      <c r="I77" s="30">
        <v>0</v>
      </c>
      <c r="J77" s="30">
        <v>0</v>
      </c>
      <c r="K77" s="30">
        <f t="shared" si="70"/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f t="shared" si="71"/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f t="shared" si="72"/>
        <v>0</v>
      </c>
      <c r="AG77" s="30">
        <f t="shared" si="73"/>
        <v>0</v>
      </c>
      <c r="AJ77" s="28">
        <f t="shared" si="65"/>
        <v>0</v>
      </c>
      <c r="AK77" s="28">
        <f t="shared" si="66"/>
        <v>0</v>
      </c>
      <c r="AL77" s="28">
        <f t="shared" si="67"/>
        <v>0</v>
      </c>
      <c r="AM77" s="28">
        <f t="shared" si="63"/>
        <v>0</v>
      </c>
      <c r="AO77" s="32">
        <f t="shared" si="74"/>
        <v>0</v>
      </c>
    </row>
    <row r="78" spans="1:41" x14ac:dyDescent="0.2">
      <c r="A78" s="10" t="s">
        <v>27</v>
      </c>
      <c r="B78" s="6"/>
      <c r="C78" s="7"/>
      <c r="D78" s="30">
        <v>0</v>
      </c>
      <c r="E78" s="30">
        <v>0</v>
      </c>
      <c r="F78" s="30">
        <f t="shared" si="69"/>
        <v>0</v>
      </c>
      <c r="G78" s="30">
        <v>0</v>
      </c>
      <c r="H78" s="30">
        <v>0</v>
      </c>
      <c r="I78" s="30">
        <v>0</v>
      </c>
      <c r="J78" s="30">
        <v>0</v>
      </c>
      <c r="K78" s="30">
        <f t="shared" si="70"/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f t="shared" si="71"/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f t="shared" si="72"/>
        <v>0</v>
      </c>
      <c r="AG78" s="30">
        <f t="shared" si="73"/>
        <v>0</v>
      </c>
      <c r="AJ78" s="28">
        <f t="shared" si="65"/>
        <v>0</v>
      </c>
      <c r="AK78" s="28">
        <f t="shared" si="66"/>
        <v>0</v>
      </c>
      <c r="AL78" s="28">
        <f t="shared" si="67"/>
        <v>0</v>
      </c>
      <c r="AM78" s="28">
        <f t="shared" si="63"/>
        <v>0</v>
      </c>
      <c r="AO78" s="32">
        <f t="shared" si="74"/>
        <v>0</v>
      </c>
    </row>
    <row r="79" spans="1:41" x14ac:dyDescent="0.2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1:41" ht="15.75" x14ac:dyDescent="0.25">
      <c r="A80" s="20" t="s">
        <v>28</v>
      </c>
      <c r="B80" s="21"/>
      <c r="C80" s="22"/>
      <c r="D80" s="30">
        <v>1563847.1259999999</v>
      </c>
      <c r="E80" s="30">
        <v>0</v>
      </c>
      <c r="F80" s="30">
        <f>+F82+F90</f>
        <v>1563847.1259999999</v>
      </c>
      <c r="G80" s="30">
        <v>0</v>
      </c>
      <c r="H80" s="30">
        <v>0</v>
      </c>
      <c r="I80" s="30">
        <v>0</v>
      </c>
      <c r="J80" s="30">
        <v>0</v>
      </c>
      <c r="K80" s="30">
        <f>+K82+K90</f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f>+R82+R90</f>
        <v>0</v>
      </c>
      <c r="S80" s="30">
        <v>0</v>
      </c>
      <c r="T80" s="30">
        <v>81485.331999999995</v>
      </c>
      <c r="U80" s="30">
        <v>11751.751</v>
      </c>
      <c r="V80" s="30">
        <v>0</v>
      </c>
      <c r="W80" s="30">
        <v>0</v>
      </c>
      <c r="X80" s="30">
        <v>477485.86</v>
      </c>
      <c r="Y80" s="30">
        <v>586346</v>
      </c>
      <c r="Z80" s="30">
        <v>0</v>
      </c>
      <c r="AA80" s="30">
        <v>175098.20699999999</v>
      </c>
      <c r="AB80" s="30">
        <v>13330.028000000002</v>
      </c>
      <c r="AC80" s="30">
        <v>19078.712</v>
      </c>
      <c r="AD80" s="30">
        <v>0</v>
      </c>
      <c r="AE80" s="30">
        <v>81244.351999999999</v>
      </c>
      <c r="AF80" s="30">
        <f>+AF82+AF90</f>
        <v>1445820.2420000001</v>
      </c>
      <c r="AG80" s="30">
        <f t="shared" ref="AG80" si="75">+AG82+AG90</f>
        <v>3009667.3680000002</v>
      </c>
      <c r="AJ80" s="28">
        <f>F80</f>
        <v>1563847.1259999999</v>
      </c>
      <c r="AK80" s="28">
        <f>K80</f>
        <v>0</v>
      </c>
      <c r="AL80" s="28">
        <f>R80</f>
        <v>0</v>
      </c>
      <c r="AM80" s="28">
        <f t="shared" si="63"/>
        <v>1445820.2420000001</v>
      </c>
      <c r="AO80" s="32">
        <f t="shared" ref="AO80" si="76">+AO82+AO90</f>
        <v>3009667.3680000002</v>
      </c>
    </row>
    <row r="81" spans="1:41" x14ac:dyDescent="0.2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1:41" ht="15.75" x14ac:dyDescent="0.25">
      <c r="A82" s="20" t="s">
        <v>29</v>
      </c>
      <c r="B82" s="21"/>
      <c r="C82" s="22"/>
      <c r="D82" s="30">
        <v>1543408.676</v>
      </c>
      <c r="E82" s="30">
        <v>0</v>
      </c>
      <c r="F82" s="30">
        <f>SUM(F83:F88)</f>
        <v>1543408.676</v>
      </c>
      <c r="G82" s="30">
        <v>0</v>
      </c>
      <c r="H82" s="30">
        <v>0</v>
      </c>
      <c r="I82" s="30">
        <v>0</v>
      </c>
      <c r="J82" s="30">
        <v>0</v>
      </c>
      <c r="K82" s="30">
        <f>SUM(K83:K88)</f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f>SUM(R83:R88)</f>
        <v>0</v>
      </c>
      <c r="S82" s="30">
        <v>0</v>
      </c>
      <c r="T82" s="30">
        <v>81485.331999999995</v>
      </c>
      <c r="U82" s="30">
        <v>11751.751</v>
      </c>
      <c r="V82" s="30">
        <v>0</v>
      </c>
      <c r="W82" s="30">
        <v>0</v>
      </c>
      <c r="X82" s="30">
        <v>476605.86</v>
      </c>
      <c r="Y82" s="30">
        <v>586346</v>
      </c>
      <c r="Z82" s="30">
        <v>0</v>
      </c>
      <c r="AA82" s="30">
        <v>76468.206999999995</v>
      </c>
      <c r="AB82" s="30">
        <v>13330.028000000002</v>
      </c>
      <c r="AC82" s="30">
        <v>19078.712</v>
      </c>
      <c r="AD82" s="30">
        <v>0</v>
      </c>
      <c r="AE82" s="30">
        <v>9098.3520000000008</v>
      </c>
      <c r="AF82" s="30">
        <f>SUM(AF83:AF88)</f>
        <v>1274164.2420000001</v>
      </c>
      <c r="AG82" s="30">
        <f t="shared" ref="AG82" si="77">SUM(AG83:AG88)</f>
        <v>2817572.9180000001</v>
      </c>
      <c r="AJ82" s="28">
        <f t="shared" ref="AJ82:AJ88" si="78">F82</f>
        <v>1543408.676</v>
      </c>
      <c r="AK82" s="28">
        <f t="shared" ref="AK82:AK88" si="79">K82</f>
        <v>0</v>
      </c>
      <c r="AL82" s="28">
        <f t="shared" ref="AL82:AL88" si="80">R82</f>
        <v>0</v>
      </c>
      <c r="AM82" s="28">
        <f t="shared" si="63"/>
        <v>1274164.2420000001</v>
      </c>
      <c r="AO82" s="32">
        <f t="shared" ref="AO82" si="81">SUM(AO83:AO88)</f>
        <v>2817572.9180000001</v>
      </c>
    </row>
    <row r="83" spans="1:41" x14ac:dyDescent="0.2">
      <c r="A83" s="10" t="s">
        <v>19</v>
      </c>
      <c r="B83" s="6"/>
      <c r="C83" s="7"/>
      <c r="D83" s="30">
        <v>746736.30100000009</v>
      </c>
      <c r="E83" s="30">
        <v>0</v>
      </c>
      <c r="F83" s="30">
        <f t="shared" ref="F83:F88" si="82">SUM(D83:E83)</f>
        <v>746736.30100000009</v>
      </c>
      <c r="G83" s="30">
        <v>0</v>
      </c>
      <c r="H83" s="30">
        <v>0</v>
      </c>
      <c r="I83" s="30">
        <v>0</v>
      </c>
      <c r="J83" s="30">
        <v>0</v>
      </c>
      <c r="K83" s="30">
        <f t="shared" ref="K83:K88" si="83">SUM(G83:J83)</f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f t="shared" ref="R83:R88" si="84">SUM(L83:Q83)</f>
        <v>0</v>
      </c>
      <c r="S83" s="30">
        <v>0</v>
      </c>
      <c r="T83" s="30">
        <v>0</v>
      </c>
      <c r="U83" s="30">
        <v>11751.751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f t="shared" ref="AF83:AF88" si="85">SUM(S83:AE83)</f>
        <v>11751.751</v>
      </c>
      <c r="AG83" s="30">
        <f t="shared" ref="AG83:AG88" si="86">F83+K83+R83+AF83</f>
        <v>758488.05200000014</v>
      </c>
      <c r="AJ83" s="28">
        <f t="shared" si="78"/>
        <v>746736.30100000009</v>
      </c>
      <c r="AK83" s="28">
        <f t="shared" si="79"/>
        <v>0</v>
      </c>
      <c r="AL83" s="28">
        <f t="shared" si="80"/>
        <v>0</v>
      </c>
      <c r="AM83" s="28">
        <f t="shared" si="63"/>
        <v>11751.751</v>
      </c>
      <c r="AO83" s="32">
        <f>SUM(AJ83:AN83)</f>
        <v>758488.05200000014</v>
      </c>
    </row>
    <row r="84" spans="1:41" x14ac:dyDescent="0.2">
      <c r="A84" s="10" t="s">
        <v>20</v>
      </c>
      <c r="B84" s="6"/>
      <c r="C84" s="7"/>
      <c r="D84" s="30">
        <v>590975.83699999994</v>
      </c>
      <c r="E84" s="30">
        <v>0</v>
      </c>
      <c r="F84" s="30">
        <f t="shared" si="82"/>
        <v>590975.83699999994</v>
      </c>
      <c r="G84" s="30">
        <v>0</v>
      </c>
      <c r="H84" s="30">
        <v>0</v>
      </c>
      <c r="I84" s="30">
        <v>0</v>
      </c>
      <c r="J84" s="30">
        <v>0</v>
      </c>
      <c r="K84" s="30">
        <f t="shared" si="83"/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f t="shared" si="84"/>
        <v>0</v>
      </c>
      <c r="S84" s="30">
        <v>0</v>
      </c>
      <c r="T84" s="30">
        <v>20997.54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76468.206999999995</v>
      </c>
      <c r="AB84" s="30">
        <v>13330.028000000002</v>
      </c>
      <c r="AC84" s="30">
        <v>19078.712</v>
      </c>
      <c r="AD84" s="30">
        <v>0</v>
      </c>
      <c r="AE84" s="30">
        <v>9098.3520000000008</v>
      </c>
      <c r="AF84" s="30">
        <f t="shared" si="85"/>
        <v>138972.83900000001</v>
      </c>
      <c r="AG84" s="30">
        <f t="shared" si="86"/>
        <v>729948.67599999998</v>
      </c>
      <c r="AJ84" s="28">
        <f t="shared" si="78"/>
        <v>590975.83699999994</v>
      </c>
      <c r="AK84" s="28">
        <f t="shared" si="79"/>
        <v>0</v>
      </c>
      <c r="AL84" s="28">
        <f t="shared" si="80"/>
        <v>0</v>
      </c>
      <c r="AM84" s="28">
        <f t="shared" si="63"/>
        <v>138972.83900000001</v>
      </c>
      <c r="AO84" s="32">
        <f t="shared" ref="AO84:AO88" si="87">SUM(AJ84:AN84)</f>
        <v>729948.67599999998</v>
      </c>
    </row>
    <row r="85" spans="1:41" x14ac:dyDescent="0.2">
      <c r="A85" s="23" t="s">
        <v>21</v>
      </c>
      <c r="B85" s="24"/>
      <c r="C85" s="25"/>
      <c r="D85" s="30">
        <v>205696.538</v>
      </c>
      <c r="E85" s="30">
        <v>0</v>
      </c>
      <c r="F85" s="30">
        <f t="shared" si="82"/>
        <v>205696.538</v>
      </c>
      <c r="G85" s="30">
        <v>0</v>
      </c>
      <c r="H85" s="30">
        <v>0</v>
      </c>
      <c r="I85" s="30">
        <v>0</v>
      </c>
      <c r="J85" s="30">
        <v>0</v>
      </c>
      <c r="K85" s="30">
        <f t="shared" si="83"/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f t="shared" si="84"/>
        <v>0</v>
      </c>
      <c r="S85" s="30">
        <v>0</v>
      </c>
      <c r="T85" s="30">
        <v>60487.792000000001</v>
      </c>
      <c r="U85" s="30">
        <v>0</v>
      </c>
      <c r="V85" s="30">
        <v>0</v>
      </c>
      <c r="W85" s="30">
        <v>0</v>
      </c>
      <c r="X85" s="30">
        <v>476605.86</v>
      </c>
      <c r="Y85" s="30">
        <v>586346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f t="shared" si="85"/>
        <v>1123439.652</v>
      </c>
      <c r="AG85" s="30">
        <f t="shared" si="86"/>
        <v>1329136.19</v>
      </c>
      <c r="AJ85" s="28">
        <f t="shared" si="78"/>
        <v>205696.538</v>
      </c>
      <c r="AK85" s="28">
        <f t="shared" si="79"/>
        <v>0</v>
      </c>
      <c r="AL85" s="28">
        <f t="shared" si="80"/>
        <v>0</v>
      </c>
      <c r="AM85" s="28">
        <f t="shared" si="63"/>
        <v>1123439.652</v>
      </c>
      <c r="AO85" s="32">
        <f t="shared" si="87"/>
        <v>1329136.19</v>
      </c>
    </row>
    <row r="86" spans="1:41" x14ac:dyDescent="0.2">
      <c r="A86" s="10" t="s">
        <v>26</v>
      </c>
      <c r="B86" s="6"/>
      <c r="C86" s="7"/>
      <c r="D86" s="30">
        <v>0</v>
      </c>
      <c r="E86" s="30">
        <v>0</v>
      </c>
      <c r="F86" s="30">
        <f t="shared" si="82"/>
        <v>0</v>
      </c>
      <c r="G86" s="30">
        <v>0</v>
      </c>
      <c r="H86" s="30">
        <v>0</v>
      </c>
      <c r="I86" s="30">
        <v>0</v>
      </c>
      <c r="J86" s="30">
        <v>0</v>
      </c>
      <c r="K86" s="30">
        <f t="shared" si="83"/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f t="shared" si="84"/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f t="shared" si="85"/>
        <v>0</v>
      </c>
      <c r="AG86" s="30">
        <f t="shared" si="86"/>
        <v>0</v>
      </c>
      <c r="AJ86" s="28">
        <f t="shared" si="78"/>
        <v>0</v>
      </c>
      <c r="AK86" s="28">
        <f t="shared" si="79"/>
        <v>0</v>
      </c>
      <c r="AL86" s="28">
        <f t="shared" si="80"/>
        <v>0</v>
      </c>
      <c r="AM86" s="28">
        <f t="shared" si="63"/>
        <v>0</v>
      </c>
      <c r="AO86" s="32">
        <f t="shared" si="87"/>
        <v>0</v>
      </c>
    </row>
    <row r="87" spans="1:41" x14ac:dyDescent="0.2">
      <c r="A87" s="10" t="s">
        <v>23</v>
      </c>
      <c r="B87" s="6"/>
      <c r="C87" s="7"/>
      <c r="D87" s="30">
        <v>0</v>
      </c>
      <c r="E87" s="30">
        <v>0</v>
      </c>
      <c r="F87" s="30">
        <f t="shared" si="82"/>
        <v>0</v>
      </c>
      <c r="G87" s="30">
        <v>0</v>
      </c>
      <c r="H87" s="30">
        <v>0</v>
      </c>
      <c r="I87" s="30">
        <v>0</v>
      </c>
      <c r="J87" s="30">
        <v>0</v>
      </c>
      <c r="K87" s="30">
        <f t="shared" si="83"/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f t="shared" si="84"/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f t="shared" si="85"/>
        <v>0</v>
      </c>
      <c r="AG87" s="30">
        <f t="shared" si="86"/>
        <v>0</v>
      </c>
      <c r="AJ87" s="28">
        <f t="shared" si="78"/>
        <v>0</v>
      </c>
      <c r="AK87" s="28">
        <f t="shared" si="79"/>
        <v>0</v>
      </c>
      <c r="AL87" s="28">
        <f t="shared" si="80"/>
        <v>0</v>
      </c>
      <c r="AM87" s="28">
        <f t="shared" si="63"/>
        <v>0</v>
      </c>
      <c r="AO87" s="32">
        <f t="shared" si="87"/>
        <v>0</v>
      </c>
    </row>
    <row r="88" spans="1:41" x14ac:dyDescent="0.2">
      <c r="A88" s="10" t="s">
        <v>24</v>
      </c>
      <c r="B88" s="6"/>
      <c r="C88" s="7"/>
      <c r="D88" s="30">
        <v>0</v>
      </c>
      <c r="E88" s="30">
        <v>0</v>
      </c>
      <c r="F88" s="30">
        <f t="shared" si="82"/>
        <v>0</v>
      </c>
      <c r="G88" s="30">
        <v>0</v>
      </c>
      <c r="H88" s="30">
        <v>0</v>
      </c>
      <c r="I88" s="30">
        <v>0</v>
      </c>
      <c r="J88" s="30">
        <v>0</v>
      </c>
      <c r="K88" s="30">
        <f t="shared" si="83"/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f t="shared" si="84"/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f t="shared" si="85"/>
        <v>0</v>
      </c>
      <c r="AG88" s="30">
        <f t="shared" si="86"/>
        <v>0</v>
      </c>
      <c r="AJ88" s="28">
        <f t="shared" si="78"/>
        <v>0</v>
      </c>
      <c r="AK88" s="28">
        <f t="shared" si="79"/>
        <v>0</v>
      </c>
      <c r="AL88" s="28">
        <f t="shared" si="80"/>
        <v>0</v>
      </c>
      <c r="AM88" s="28">
        <f t="shared" si="63"/>
        <v>0</v>
      </c>
      <c r="AO88" s="32">
        <f t="shared" si="87"/>
        <v>0</v>
      </c>
    </row>
    <row r="89" spans="1:41" x14ac:dyDescent="0.2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41" ht="15.75" x14ac:dyDescent="0.25">
      <c r="A90" s="20" t="s">
        <v>30</v>
      </c>
      <c r="B90" s="21"/>
      <c r="C90" s="22"/>
      <c r="D90" s="30">
        <v>20438.45</v>
      </c>
      <c r="E90" s="30">
        <v>0</v>
      </c>
      <c r="F90" s="30">
        <f>SUM(F91:F96)</f>
        <v>20438.45</v>
      </c>
      <c r="G90" s="30">
        <v>0</v>
      </c>
      <c r="H90" s="30">
        <v>0</v>
      </c>
      <c r="I90" s="30">
        <v>0</v>
      </c>
      <c r="J90" s="30">
        <v>0</v>
      </c>
      <c r="K90" s="30">
        <f>SUM(K91:K96)</f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f>SUM(R91:R96)</f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880</v>
      </c>
      <c r="Y90" s="30">
        <v>0</v>
      </c>
      <c r="Z90" s="30">
        <v>0</v>
      </c>
      <c r="AA90" s="30">
        <v>98630</v>
      </c>
      <c r="AB90" s="30">
        <v>0</v>
      </c>
      <c r="AC90" s="30">
        <v>0</v>
      </c>
      <c r="AD90" s="30">
        <v>0</v>
      </c>
      <c r="AE90" s="30">
        <v>72146</v>
      </c>
      <c r="AF90" s="30">
        <f>SUM(AF91:AF96)</f>
        <v>171656</v>
      </c>
      <c r="AG90" s="30">
        <f t="shared" ref="AG90" si="88">SUM(AG91:AG96)</f>
        <v>192094.45</v>
      </c>
      <c r="AJ90" s="28">
        <f t="shared" ref="AJ90:AJ96" si="89">F90</f>
        <v>20438.45</v>
      </c>
      <c r="AK90" s="28">
        <f t="shared" ref="AK90:AK96" si="90">K90</f>
        <v>0</v>
      </c>
      <c r="AL90" s="28">
        <f t="shared" ref="AL90:AL96" si="91">R90</f>
        <v>0</v>
      </c>
      <c r="AM90" s="28">
        <f t="shared" si="63"/>
        <v>171656</v>
      </c>
      <c r="AO90" s="32">
        <f t="shared" ref="AO90" si="92">SUM(AO91:AO96)</f>
        <v>192094.45</v>
      </c>
    </row>
    <row r="91" spans="1:41" x14ac:dyDescent="0.2">
      <c r="A91" s="10" t="s">
        <v>19</v>
      </c>
      <c r="B91" s="6"/>
      <c r="C91" s="7"/>
      <c r="D91" s="30">
        <v>0</v>
      </c>
      <c r="E91" s="30">
        <v>0</v>
      </c>
      <c r="F91" s="30">
        <f t="shared" ref="F91:F96" si="93">SUM(D91:E91)</f>
        <v>0</v>
      </c>
      <c r="G91" s="30">
        <v>0</v>
      </c>
      <c r="H91" s="30">
        <v>0</v>
      </c>
      <c r="I91" s="30">
        <v>0</v>
      </c>
      <c r="J91" s="30">
        <v>0</v>
      </c>
      <c r="K91" s="30">
        <f t="shared" ref="K91:K96" si="94">SUM(G91:J91)</f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f t="shared" ref="R91:R96" si="95">SUM(L91:Q91)</f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880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f t="shared" ref="AF91:AF96" si="96">SUM(S91:AE91)</f>
        <v>880</v>
      </c>
      <c r="AG91" s="30">
        <f t="shared" ref="AG91:AG96" si="97">F91+K91+R91+AF91</f>
        <v>880</v>
      </c>
      <c r="AJ91" s="28">
        <f t="shared" si="89"/>
        <v>0</v>
      </c>
      <c r="AK91" s="28">
        <f t="shared" si="90"/>
        <v>0</v>
      </c>
      <c r="AL91" s="28">
        <f t="shared" si="91"/>
        <v>0</v>
      </c>
      <c r="AM91" s="28">
        <f t="shared" si="63"/>
        <v>880</v>
      </c>
      <c r="AO91" s="32">
        <f>SUM(AJ91:AN91)</f>
        <v>880</v>
      </c>
    </row>
    <row r="92" spans="1:41" x14ac:dyDescent="0.2">
      <c r="A92" s="10" t="s">
        <v>31</v>
      </c>
      <c r="B92" s="6"/>
      <c r="C92" s="7"/>
      <c r="D92" s="30">
        <v>0</v>
      </c>
      <c r="E92" s="30">
        <v>0</v>
      </c>
      <c r="F92" s="30">
        <f t="shared" si="93"/>
        <v>0</v>
      </c>
      <c r="G92" s="30">
        <v>0</v>
      </c>
      <c r="H92" s="30">
        <v>0</v>
      </c>
      <c r="I92" s="30">
        <v>0</v>
      </c>
      <c r="J92" s="30">
        <v>0</v>
      </c>
      <c r="K92" s="30">
        <f t="shared" si="94"/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f t="shared" si="95"/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98630</v>
      </c>
      <c r="AB92" s="30">
        <v>0</v>
      </c>
      <c r="AC92" s="30">
        <v>0</v>
      </c>
      <c r="AD92" s="30">
        <v>0</v>
      </c>
      <c r="AE92" s="30">
        <v>55346</v>
      </c>
      <c r="AF92" s="30">
        <f t="shared" si="96"/>
        <v>153976</v>
      </c>
      <c r="AG92" s="30">
        <f t="shared" si="97"/>
        <v>153976</v>
      </c>
      <c r="AJ92" s="28">
        <f t="shared" si="89"/>
        <v>0</v>
      </c>
      <c r="AK92" s="28">
        <f t="shared" si="90"/>
        <v>0</v>
      </c>
      <c r="AL92" s="28">
        <f t="shared" si="91"/>
        <v>0</v>
      </c>
      <c r="AM92" s="28">
        <f t="shared" si="63"/>
        <v>153976</v>
      </c>
      <c r="AO92" s="32">
        <f t="shared" ref="AO92:AO96" si="98">SUM(AJ92:AN92)</f>
        <v>153976</v>
      </c>
    </row>
    <row r="93" spans="1:41" x14ac:dyDescent="0.2">
      <c r="A93" s="10" t="s">
        <v>21</v>
      </c>
      <c r="B93" s="6"/>
      <c r="C93" s="7"/>
      <c r="D93" s="30">
        <v>20438.45</v>
      </c>
      <c r="E93" s="30">
        <v>0</v>
      </c>
      <c r="F93" s="30">
        <f t="shared" si="93"/>
        <v>20438.45</v>
      </c>
      <c r="G93" s="30">
        <v>0</v>
      </c>
      <c r="H93" s="30">
        <v>0</v>
      </c>
      <c r="I93" s="30">
        <v>0</v>
      </c>
      <c r="J93" s="30">
        <v>0</v>
      </c>
      <c r="K93" s="30">
        <f t="shared" si="94"/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f t="shared" si="95"/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16800</v>
      </c>
      <c r="AF93" s="30">
        <f t="shared" si="96"/>
        <v>16800</v>
      </c>
      <c r="AG93" s="30">
        <f t="shared" si="97"/>
        <v>37238.449999999997</v>
      </c>
      <c r="AJ93" s="28">
        <f t="shared" si="89"/>
        <v>20438.45</v>
      </c>
      <c r="AK93" s="28">
        <f t="shared" si="90"/>
        <v>0</v>
      </c>
      <c r="AL93" s="28">
        <f t="shared" si="91"/>
        <v>0</v>
      </c>
      <c r="AM93" s="28">
        <f t="shared" si="63"/>
        <v>16800</v>
      </c>
      <c r="AO93" s="32">
        <f t="shared" si="98"/>
        <v>37238.449999999997</v>
      </c>
    </row>
    <row r="94" spans="1:41" x14ac:dyDescent="0.2">
      <c r="A94" s="10" t="s">
        <v>26</v>
      </c>
      <c r="B94" s="6"/>
      <c r="C94" s="7"/>
      <c r="D94" s="30">
        <v>0</v>
      </c>
      <c r="E94" s="30">
        <v>0</v>
      </c>
      <c r="F94" s="30">
        <f t="shared" si="93"/>
        <v>0</v>
      </c>
      <c r="G94" s="30">
        <v>0</v>
      </c>
      <c r="H94" s="30">
        <v>0</v>
      </c>
      <c r="I94" s="30">
        <v>0</v>
      </c>
      <c r="J94" s="30">
        <v>0</v>
      </c>
      <c r="K94" s="30">
        <f t="shared" si="94"/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f t="shared" si="95"/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f t="shared" si="96"/>
        <v>0</v>
      </c>
      <c r="AG94" s="30">
        <f t="shared" si="97"/>
        <v>0</v>
      </c>
      <c r="AJ94" s="28">
        <f t="shared" si="89"/>
        <v>0</v>
      </c>
      <c r="AK94" s="28">
        <f t="shared" si="90"/>
        <v>0</v>
      </c>
      <c r="AL94" s="28">
        <f t="shared" si="91"/>
        <v>0</v>
      </c>
      <c r="AM94" s="28">
        <f t="shared" si="63"/>
        <v>0</v>
      </c>
      <c r="AO94" s="32">
        <f t="shared" si="98"/>
        <v>0</v>
      </c>
    </row>
    <row r="95" spans="1:41" x14ac:dyDescent="0.2">
      <c r="A95" s="10" t="s">
        <v>32</v>
      </c>
      <c r="B95" s="6"/>
      <c r="C95" s="7"/>
      <c r="D95" s="30">
        <v>0</v>
      </c>
      <c r="E95" s="30">
        <v>0</v>
      </c>
      <c r="F95" s="30">
        <f t="shared" si="93"/>
        <v>0</v>
      </c>
      <c r="G95" s="30">
        <v>0</v>
      </c>
      <c r="H95" s="30">
        <v>0</v>
      </c>
      <c r="I95" s="30">
        <v>0</v>
      </c>
      <c r="J95" s="30">
        <v>0</v>
      </c>
      <c r="K95" s="30">
        <f t="shared" si="94"/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f t="shared" si="95"/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f t="shared" si="96"/>
        <v>0</v>
      </c>
      <c r="AG95" s="30">
        <f t="shared" si="97"/>
        <v>0</v>
      </c>
      <c r="AJ95" s="28">
        <f t="shared" si="89"/>
        <v>0</v>
      </c>
      <c r="AK95" s="28">
        <f t="shared" si="90"/>
        <v>0</v>
      </c>
      <c r="AL95" s="28">
        <f t="shared" si="91"/>
        <v>0</v>
      </c>
      <c r="AM95" s="28">
        <f t="shared" si="63"/>
        <v>0</v>
      </c>
      <c r="AO95" s="32">
        <f t="shared" si="98"/>
        <v>0</v>
      </c>
    </row>
    <row r="96" spans="1:41" x14ac:dyDescent="0.2">
      <c r="A96" s="10" t="s">
        <v>24</v>
      </c>
      <c r="B96" s="6"/>
      <c r="C96" s="7"/>
      <c r="D96" s="30">
        <v>0</v>
      </c>
      <c r="E96" s="30">
        <v>0</v>
      </c>
      <c r="F96" s="30">
        <f t="shared" si="93"/>
        <v>0</v>
      </c>
      <c r="G96" s="30">
        <v>0</v>
      </c>
      <c r="H96" s="30">
        <v>0</v>
      </c>
      <c r="I96" s="30">
        <v>0</v>
      </c>
      <c r="J96" s="30">
        <v>0</v>
      </c>
      <c r="K96" s="30">
        <f t="shared" si="94"/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f t="shared" si="95"/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f t="shared" si="96"/>
        <v>0</v>
      </c>
      <c r="AG96" s="30">
        <f t="shared" si="97"/>
        <v>0</v>
      </c>
      <c r="AJ96" s="28">
        <f t="shared" si="89"/>
        <v>0</v>
      </c>
      <c r="AK96" s="28">
        <f t="shared" si="90"/>
        <v>0</v>
      </c>
      <c r="AL96" s="28">
        <f t="shared" si="91"/>
        <v>0</v>
      </c>
      <c r="AM96" s="28">
        <f t="shared" si="63"/>
        <v>0</v>
      </c>
      <c r="AO96" s="32">
        <f t="shared" si="98"/>
        <v>0</v>
      </c>
    </row>
    <row r="97" spans="1:41" x14ac:dyDescent="0.2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41" ht="15.75" x14ac:dyDescent="0.25">
      <c r="A98" s="5" t="s">
        <v>33</v>
      </c>
      <c r="B98" s="18"/>
      <c r="C98" s="19"/>
      <c r="D98" s="30">
        <v>897415</v>
      </c>
      <c r="E98" s="30">
        <v>259877</v>
      </c>
      <c r="F98" s="30">
        <f>+F99+F104</f>
        <v>1157292</v>
      </c>
      <c r="G98" s="30">
        <v>830510</v>
      </c>
      <c r="H98" s="30">
        <v>0</v>
      </c>
      <c r="I98" s="30">
        <v>752883</v>
      </c>
      <c r="J98" s="30">
        <v>0</v>
      </c>
      <c r="K98" s="30">
        <f>+K99+K104</f>
        <v>1583393</v>
      </c>
      <c r="L98" s="30">
        <v>0</v>
      </c>
      <c r="M98" s="30">
        <v>78175</v>
      </c>
      <c r="N98" s="30">
        <v>0</v>
      </c>
      <c r="O98" s="30">
        <v>25780</v>
      </c>
      <c r="P98" s="30">
        <v>0</v>
      </c>
      <c r="Q98" s="30">
        <v>0</v>
      </c>
      <c r="R98" s="30">
        <f>+R99+R104</f>
        <v>103955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f>+AF99+AF104</f>
        <v>0</v>
      </c>
      <c r="AG98" s="30">
        <f>+AG99+AG104</f>
        <v>2844640</v>
      </c>
      <c r="AJ98" s="28">
        <f>F98</f>
        <v>1157292</v>
      </c>
      <c r="AK98" s="28">
        <f>K98</f>
        <v>1583393</v>
      </c>
      <c r="AL98" s="28">
        <f>R98</f>
        <v>103955</v>
      </c>
      <c r="AM98" s="28">
        <f t="shared" si="63"/>
        <v>0</v>
      </c>
      <c r="AO98" s="32">
        <f>+AO99+AO104</f>
        <v>2844640</v>
      </c>
    </row>
    <row r="99" spans="1:41" ht="15.75" x14ac:dyDescent="0.25">
      <c r="A99" s="5" t="s">
        <v>34</v>
      </c>
      <c r="B99" s="18" t="s">
        <v>55</v>
      </c>
      <c r="C99" s="19"/>
      <c r="D99" s="30">
        <v>454398</v>
      </c>
      <c r="E99" s="30">
        <v>131139</v>
      </c>
      <c r="F99" s="30">
        <f>SUM(F100:F102)</f>
        <v>585537</v>
      </c>
      <c r="G99" s="30">
        <v>396128</v>
      </c>
      <c r="H99" s="30">
        <v>0</v>
      </c>
      <c r="I99" s="30">
        <v>375052</v>
      </c>
      <c r="J99" s="30">
        <v>0</v>
      </c>
      <c r="K99" s="30">
        <f>SUM(K100:K102)</f>
        <v>771180</v>
      </c>
      <c r="L99" s="30">
        <v>0</v>
      </c>
      <c r="M99" s="30">
        <v>40073</v>
      </c>
      <c r="N99" s="30">
        <v>0</v>
      </c>
      <c r="O99" s="30">
        <v>14723</v>
      </c>
      <c r="P99" s="30">
        <v>0</v>
      </c>
      <c r="Q99" s="30">
        <v>0</v>
      </c>
      <c r="R99" s="30">
        <f>SUM(R100:R102)</f>
        <v>54796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  <c r="AD99" s="30">
        <v>0</v>
      </c>
      <c r="AE99" s="30">
        <v>0</v>
      </c>
      <c r="AF99" s="30">
        <f>SUM(AF100:AF102)</f>
        <v>0</v>
      </c>
      <c r="AG99" s="30">
        <f t="shared" ref="AG99" si="99">SUM(AG100:AG102)</f>
        <v>1411513</v>
      </c>
      <c r="AJ99" s="28">
        <f>F99</f>
        <v>585537</v>
      </c>
      <c r="AK99" s="28">
        <f>K99</f>
        <v>771180</v>
      </c>
      <c r="AL99" s="28">
        <f>R99</f>
        <v>54796</v>
      </c>
      <c r="AM99" s="28">
        <f>AF99</f>
        <v>0</v>
      </c>
      <c r="AO99" s="32">
        <f t="shared" ref="AO99" si="100">SUM(AO100:AO102)</f>
        <v>1411513</v>
      </c>
    </row>
    <row r="100" spans="1:41" x14ac:dyDescent="0.2">
      <c r="A100" s="10" t="s">
        <v>57</v>
      </c>
      <c r="B100" s="6"/>
      <c r="C100" s="7"/>
      <c r="D100" s="30">
        <v>454398</v>
      </c>
      <c r="E100" s="30">
        <v>131139</v>
      </c>
      <c r="F100" s="30">
        <f t="shared" ref="F100:F102" si="101">SUM(D100:E100)</f>
        <v>585537</v>
      </c>
      <c r="G100" s="30">
        <v>396128</v>
      </c>
      <c r="H100" s="30">
        <v>0</v>
      </c>
      <c r="I100" s="30">
        <v>375052</v>
      </c>
      <c r="J100" s="30">
        <v>0</v>
      </c>
      <c r="K100" s="30">
        <f t="shared" ref="K100:K102" si="102">SUM(G100:J100)</f>
        <v>771180</v>
      </c>
      <c r="L100" s="30">
        <v>0</v>
      </c>
      <c r="M100" s="30">
        <v>40073</v>
      </c>
      <c r="N100" s="30">
        <v>0</v>
      </c>
      <c r="O100" s="30">
        <v>14723</v>
      </c>
      <c r="P100" s="30">
        <v>0</v>
      </c>
      <c r="Q100" s="30">
        <v>0</v>
      </c>
      <c r="R100" s="30">
        <f t="shared" ref="R100:R102" si="103">SUM(L100:Q100)</f>
        <v>54796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f>SUM(S100:AE100)</f>
        <v>0</v>
      </c>
      <c r="AG100" s="30">
        <f>F100+K100+R100+AF100</f>
        <v>1411513</v>
      </c>
      <c r="AJ100" s="28">
        <f>F100</f>
        <v>585537</v>
      </c>
      <c r="AK100" s="28">
        <f>K100</f>
        <v>771180</v>
      </c>
      <c r="AL100" s="28">
        <f>R100</f>
        <v>54796</v>
      </c>
      <c r="AM100" s="28">
        <f t="shared" ref="AM100:AM107" si="104">AF100</f>
        <v>0</v>
      </c>
      <c r="AO100" s="32">
        <f t="shared" ref="AO100:AO102" si="105">SUM(AJ100:AN100)</f>
        <v>1411513</v>
      </c>
    </row>
    <row r="101" spans="1:41" x14ac:dyDescent="0.2">
      <c r="A101" s="23" t="s">
        <v>58</v>
      </c>
      <c r="B101" s="24"/>
      <c r="C101" s="25"/>
      <c r="D101" s="30">
        <v>0</v>
      </c>
      <c r="E101" s="30">
        <v>0</v>
      </c>
      <c r="F101" s="30">
        <f t="shared" si="101"/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f t="shared" si="102"/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f t="shared" si="103"/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30">
        <v>0</v>
      </c>
      <c r="AD101" s="30">
        <v>0</v>
      </c>
      <c r="AE101" s="30">
        <v>0</v>
      </c>
      <c r="AF101" s="30">
        <f>SUM(S101:AE101)</f>
        <v>0</v>
      </c>
      <c r="AG101" s="30">
        <f>F101+K101+R101+AF101</f>
        <v>0</v>
      </c>
      <c r="AJ101" s="28">
        <f>F101</f>
        <v>0</v>
      </c>
      <c r="AK101" s="28">
        <f>K101</f>
        <v>0</v>
      </c>
      <c r="AL101" s="28">
        <f>R101</f>
        <v>0</v>
      </c>
      <c r="AM101" s="28">
        <f t="shared" si="104"/>
        <v>0</v>
      </c>
      <c r="AO101" s="32">
        <f t="shared" si="105"/>
        <v>0</v>
      </c>
    </row>
    <row r="102" spans="1:41" x14ac:dyDescent="0.2">
      <c r="A102" s="23" t="s">
        <v>35</v>
      </c>
      <c r="B102" s="24"/>
      <c r="C102" s="25"/>
      <c r="D102" s="30">
        <v>0</v>
      </c>
      <c r="E102" s="30">
        <v>0</v>
      </c>
      <c r="F102" s="30">
        <f t="shared" si="101"/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f t="shared" si="102"/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f t="shared" si="103"/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  <c r="Z102" s="30">
        <v>0</v>
      </c>
      <c r="AA102" s="30">
        <v>0</v>
      </c>
      <c r="AB102" s="30">
        <v>0</v>
      </c>
      <c r="AC102" s="30">
        <v>0</v>
      </c>
      <c r="AD102" s="30">
        <v>0</v>
      </c>
      <c r="AE102" s="30">
        <v>0</v>
      </c>
      <c r="AF102" s="30">
        <f>SUM(S102:AE102)</f>
        <v>0</v>
      </c>
      <c r="AG102" s="30">
        <f>F102+K102+R102+AF102</f>
        <v>0</v>
      </c>
      <c r="AJ102" s="28">
        <f>F102</f>
        <v>0</v>
      </c>
      <c r="AK102" s="28">
        <f>K102</f>
        <v>0</v>
      </c>
      <c r="AL102" s="28">
        <f>R102</f>
        <v>0</v>
      </c>
      <c r="AM102" s="28">
        <f t="shared" si="104"/>
        <v>0</v>
      </c>
      <c r="AO102" s="32">
        <f t="shared" si="105"/>
        <v>0</v>
      </c>
    </row>
    <row r="103" spans="1:41" ht="15.75" x14ac:dyDescent="0.2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 t="s">
        <v>54</v>
      </c>
    </row>
    <row r="104" spans="1:41" ht="15.75" x14ac:dyDescent="0.25">
      <c r="A104" s="20" t="s">
        <v>36</v>
      </c>
      <c r="B104" s="21" t="s">
        <v>56</v>
      </c>
      <c r="C104" s="22"/>
      <c r="D104" s="30">
        <v>443017</v>
      </c>
      <c r="E104" s="30">
        <v>128738</v>
      </c>
      <c r="F104" s="30">
        <f>SUM(F105:F107)</f>
        <v>571755</v>
      </c>
      <c r="G104" s="30">
        <v>434382</v>
      </c>
      <c r="H104" s="30">
        <v>0</v>
      </c>
      <c r="I104" s="30">
        <v>377831</v>
      </c>
      <c r="J104" s="30">
        <v>0</v>
      </c>
      <c r="K104" s="30">
        <f>SUM(K105:K107)</f>
        <v>812213</v>
      </c>
      <c r="L104" s="30">
        <v>0</v>
      </c>
      <c r="M104" s="30">
        <v>38102</v>
      </c>
      <c r="N104" s="30">
        <v>0</v>
      </c>
      <c r="O104" s="30">
        <v>11057</v>
      </c>
      <c r="P104" s="30">
        <v>0</v>
      </c>
      <c r="Q104" s="30">
        <v>0</v>
      </c>
      <c r="R104" s="30">
        <f>SUM(R105:R107)</f>
        <v>49159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  <c r="Z104" s="30">
        <v>0</v>
      </c>
      <c r="AA104" s="30">
        <v>0</v>
      </c>
      <c r="AB104" s="30">
        <v>0</v>
      </c>
      <c r="AC104" s="30">
        <v>0</v>
      </c>
      <c r="AD104" s="30">
        <v>0</v>
      </c>
      <c r="AE104" s="30">
        <v>0</v>
      </c>
      <c r="AF104" s="30">
        <f>SUM(AF105:AF107)</f>
        <v>0</v>
      </c>
      <c r="AG104" s="30">
        <f t="shared" ref="AG104" si="106">SUM(AG105:AG107)</f>
        <v>1433127</v>
      </c>
      <c r="AJ104" s="28">
        <f>F104</f>
        <v>571755</v>
      </c>
      <c r="AK104" s="28">
        <f>K104</f>
        <v>812213</v>
      </c>
      <c r="AL104" s="28">
        <f>R104</f>
        <v>49159</v>
      </c>
      <c r="AM104" s="28">
        <f t="shared" si="104"/>
        <v>0</v>
      </c>
      <c r="AO104" s="32">
        <f t="shared" ref="AO104" si="107">SUM(AO105:AO107)</f>
        <v>1433127</v>
      </c>
    </row>
    <row r="105" spans="1:41" x14ac:dyDescent="0.2">
      <c r="A105" s="10" t="s">
        <v>57</v>
      </c>
      <c r="B105" s="6"/>
      <c r="C105" s="7"/>
      <c r="D105" s="30">
        <v>443017</v>
      </c>
      <c r="E105" s="30">
        <v>128738</v>
      </c>
      <c r="F105" s="30">
        <f t="shared" ref="F105:F107" si="108">SUM(D105:E105)</f>
        <v>571755</v>
      </c>
      <c r="G105" s="30">
        <v>434382</v>
      </c>
      <c r="H105" s="30">
        <v>0</v>
      </c>
      <c r="I105" s="30">
        <v>377831</v>
      </c>
      <c r="J105" s="30">
        <v>0</v>
      </c>
      <c r="K105" s="30">
        <f t="shared" ref="K105:K107" si="109">SUM(G105:J105)</f>
        <v>812213</v>
      </c>
      <c r="L105" s="30">
        <v>0</v>
      </c>
      <c r="M105" s="30">
        <v>38102</v>
      </c>
      <c r="N105" s="30">
        <v>0</v>
      </c>
      <c r="O105" s="30">
        <v>11057</v>
      </c>
      <c r="P105" s="30">
        <v>0</v>
      </c>
      <c r="Q105" s="30">
        <v>0</v>
      </c>
      <c r="R105" s="30">
        <f t="shared" ref="R105:R107" si="110">SUM(L105:Q105)</f>
        <v>49159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30">
        <v>0</v>
      </c>
      <c r="AB105" s="30">
        <v>0</v>
      </c>
      <c r="AC105" s="30">
        <v>0</v>
      </c>
      <c r="AD105" s="30">
        <v>0</v>
      </c>
      <c r="AE105" s="30">
        <v>0</v>
      </c>
      <c r="AF105" s="30">
        <f>SUM(S105:AE105)</f>
        <v>0</v>
      </c>
      <c r="AG105" s="30">
        <f>F105+K105+R105+AF105</f>
        <v>1433127</v>
      </c>
      <c r="AJ105" s="28">
        <f>F105</f>
        <v>571755</v>
      </c>
      <c r="AK105" s="28">
        <f>K105</f>
        <v>812213</v>
      </c>
      <c r="AL105" s="28">
        <f>R105</f>
        <v>49159</v>
      </c>
      <c r="AM105" s="28">
        <f t="shared" si="104"/>
        <v>0</v>
      </c>
      <c r="AO105" s="32">
        <f t="shared" ref="AO105:AO107" si="111">SUM(AJ105:AN105)</f>
        <v>1433127</v>
      </c>
    </row>
    <row r="106" spans="1:41" x14ac:dyDescent="0.2">
      <c r="A106" s="23" t="s">
        <v>58</v>
      </c>
      <c r="B106" s="24"/>
      <c r="C106" s="25"/>
      <c r="D106" s="30">
        <v>0</v>
      </c>
      <c r="E106" s="30">
        <v>0</v>
      </c>
      <c r="F106" s="30">
        <f t="shared" si="108"/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f t="shared" si="109"/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f t="shared" si="110"/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  <c r="AF106" s="30">
        <f>SUM(S106:AE106)</f>
        <v>0</v>
      </c>
      <c r="AG106" s="30">
        <f>F106+K106+R106+AF106</f>
        <v>0</v>
      </c>
      <c r="AJ106" s="28">
        <f>F106</f>
        <v>0</v>
      </c>
      <c r="AK106" s="28">
        <f>K106</f>
        <v>0</v>
      </c>
      <c r="AL106" s="28">
        <f>R106</f>
        <v>0</v>
      </c>
      <c r="AM106" s="28">
        <f t="shared" si="104"/>
        <v>0</v>
      </c>
      <c r="AO106" s="32">
        <f t="shared" si="111"/>
        <v>0</v>
      </c>
    </row>
    <row r="107" spans="1:41" x14ac:dyDescent="0.2">
      <c r="A107" s="10" t="s">
        <v>35</v>
      </c>
      <c r="B107" s="6"/>
      <c r="C107" s="7"/>
      <c r="D107" s="30">
        <v>0</v>
      </c>
      <c r="E107" s="30">
        <v>0</v>
      </c>
      <c r="F107" s="30">
        <f t="shared" si="108"/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f t="shared" si="109"/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f t="shared" si="110"/>
        <v>0</v>
      </c>
      <c r="S107" s="30">
        <v>0</v>
      </c>
      <c r="T107" s="30">
        <v>0</v>
      </c>
      <c r="U107" s="30">
        <v>0</v>
      </c>
      <c r="V107" s="30">
        <v>0</v>
      </c>
      <c r="W107" s="30">
        <v>0</v>
      </c>
      <c r="X107" s="30">
        <v>0</v>
      </c>
      <c r="Y107" s="30">
        <v>0</v>
      </c>
      <c r="Z107" s="30">
        <v>0</v>
      </c>
      <c r="AA107" s="30">
        <v>0</v>
      </c>
      <c r="AB107" s="30">
        <v>0</v>
      </c>
      <c r="AC107" s="30">
        <v>0</v>
      </c>
      <c r="AD107" s="30">
        <v>0</v>
      </c>
      <c r="AE107" s="30">
        <v>0</v>
      </c>
      <c r="AF107" s="30">
        <f>SUM(S107:AE107)</f>
        <v>0</v>
      </c>
      <c r="AG107" s="30">
        <f>F107+K107+R107+AF107</f>
        <v>0</v>
      </c>
      <c r="AJ107" s="28">
        <f>F107</f>
        <v>0</v>
      </c>
      <c r="AK107" s="28">
        <f>K107</f>
        <v>0</v>
      </c>
      <c r="AL107" s="28">
        <f>R107</f>
        <v>0</v>
      </c>
      <c r="AM107" s="28">
        <f t="shared" si="104"/>
        <v>0</v>
      </c>
      <c r="AO107" s="32">
        <f t="shared" si="111"/>
        <v>0</v>
      </c>
    </row>
    <row r="108" spans="1:41" x14ac:dyDescent="0.2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</sheetData>
  <mergeCells count="2">
    <mergeCell ref="AG6:AG7"/>
    <mergeCell ref="A6:C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8"/>
  <sheetViews>
    <sheetView workbookViewId="0">
      <pane xSplit="3" ySplit="7" topLeftCell="D8" activePane="bottomRight" state="frozen"/>
      <selection activeCell="C22" sqref="C22"/>
      <selection pane="topRight" activeCell="C22" sqref="C22"/>
      <selection pane="bottomLeft" activeCell="C22" sqref="C22"/>
      <selection pane="bottomRight" activeCell="D8" sqref="D8"/>
    </sheetView>
  </sheetViews>
  <sheetFormatPr defaultRowHeight="15" x14ac:dyDescent="0.2"/>
  <cols>
    <col min="1" max="1" width="2.28515625" style="2" customWidth="1"/>
    <col min="2" max="2" width="2.140625" style="2" customWidth="1"/>
    <col min="3" max="3" width="45.42578125" style="2" customWidth="1"/>
    <col min="4" max="4" width="18" style="28" bestFit="1" customWidth="1"/>
    <col min="5" max="5" width="12.7109375" style="28" hidden="1" customWidth="1"/>
    <col min="6" max="6" width="15.42578125" style="28" bestFit="1" customWidth="1"/>
    <col min="7" max="7" width="12.7109375" style="28" hidden="1" customWidth="1"/>
    <col min="8" max="8" width="13.85546875" style="28" hidden="1" customWidth="1"/>
    <col min="9" max="9" width="17.42578125" style="28" hidden="1" customWidth="1"/>
    <col min="10" max="10" width="13.140625" style="28" bestFit="1" customWidth="1"/>
    <col min="11" max="11" width="13.140625" style="28" hidden="1" customWidth="1"/>
    <col min="12" max="12" width="13.140625" style="28" bestFit="1" customWidth="1"/>
    <col min="13" max="13" width="15.42578125" style="28" bestFit="1" customWidth="1"/>
    <col min="14" max="14" width="14.28515625" style="28" bestFit="1" customWidth="1"/>
    <col min="15" max="17" width="12.7109375" style="28" bestFit="1" customWidth="1"/>
    <col min="18" max="18" width="17.28515625" style="28" bestFit="1" customWidth="1"/>
    <col min="19" max="20" width="9.140625" style="28"/>
    <col min="21" max="22" width="12.7109375" style="28" bestFit="1" customWidth="1"/>
    <col min="23" max="23" width="9.5703125" style="28" bestFit="1" customWidth="1"/>
    <col min="24" max="24" width="12.7109375" style="28" bestFit="1" customWidth="1"/>
    <col min="25" max="25" width="1.7109375" style="28" customWidth="1"/>
    <col min="26" max="26" width="18.140625" style="32" bestFit="1" customWidth="1"/>
    <col min="27" max="16384" width="9.140625" style="2"/>
  </cols>
  <sheetData>
    <row r="1" spans="1:26" ht="15.75" x14ac:dyDescent="0.25">
      <c r="A1" s="1" t="s">
        <v>37</v>
      </c>
    </row>
    <row r="2" spans="1:26" ht="15.75" x14ac:dyDescent="0.25">
      <c r="A2" s="1" t="str">
        <f>'MOC-SUMMARY'!$A$2</f>
        <v>PMO : Misamis Oriental/Cagayan de Oro</v>
      </c>
    </row>
    <row r="3" spans="1:26" ht="15.75" x14ac:dyDescent="0.25">
      <c r="A3" s="3" t="s">
        <v>38</v>
      </c>
    </row>
    <row r="4" spans="1:26" ht="15.75" x14ac:dyDescent="0.25">
      <c r="A4" s="4" t="str">
        <f>'MOC-SUMMARY'!$A$4</f>
        <v>2019</v>
      </c>
    </row>
    <row r="6" spans="1:26" s="39" customFormat="1" ht="15" customHeight="1" x14ac:dyDescent="0.25">
      <c r="A6" s="70" t="s">
        <v>1</v>
      </c>
      <c r="B6" s="70"/>
      <c r="C6" s="70"/>
      <c r="D6" s="33" t="s">
        <v>48</v>
      </c>
      <c r="E6" s="33" t="s">
        <v>48</v>
      </c>
      <c r="F6" s="50" t="s">
        <v>48</v>
      </c>
      <c r="G6" s="34" t="s">
        <v>49</v>
      </c>
      <c r="H6" s="34" t="s">
        <v>49</v>
      </c>
      <c r="I6" s="52" t="s">
        <v>49</v>
      </c>
      <c r="J6" s="35" t="s">
        <v>50</v>
      </c>
      <c r="K6" s="35" t="s">
        <v>50</v>
      </c>
      <c r="L6" s="54" t="s">
        <v>50</v>
      </c>
      <c r="M6" s="36" t="s">
        <v>51</v>
      </c>
      <c r="N6" s="36" t="s">
        <v>51</v>
      </c>
      <c r="O6" s="36" t="s">
        <v>51</v>
      </c>
      <c r="P6" s="36" t="s">
        <v>51</v>
      </c>
      <c r="Q6" s="56" t="s">
        <v>51</v>
      </c>
      <c r="R6" s="68" t="s">
        <v>52</v>
      </c>
      <c r="S6" s="37"/>
      <c r="T6" s="37"/>
      <c r="U6" s="37"/>
      <c r="V6" s="37"/>
      <c r="W6" s="37"/>
      <c r="X6" s="37"/>
      <c r="Y6" s="37"/>
      <c r="Z6" s="38"/>
    </row>
    <row r="7" spans="1:26" s="39" customFormat="1" ht="15.75" x14ac:dyDescent="0.25">
      <c r="A7" s="71"/>
      <c r="B7" s="71"/>
      <c r="C7" s="71"/>
      <c r="D7" s="40" t="s">
        <v>63</v>
      </c>
      <c r="E7" s="40"/>
      <c r="F7" s="51" t="s">
        <v>43</v>
      </c>
      <c r="G7" s="41"/>
      <c r="H7" s="41"/>
      <c r="I7" s="53" t="s">
        <v>43</v>
      </c>
      <c r="J7" s="42" t="s">
        <v>75</v>
      </c>
      <c r="K7" s="42"/>
      <c r="L7" s="55" t="s">
        <v>43</v>
      </c>
      <c r="M7" s="43" t="s">
        <v>81</v>
      </c>
      <c r="N7" s="43" t="s">
        <v>83</v>
      </c>
      <c r="O7" s="43" t="s">
        <v>84</v>
      </c>
      <c r="P7" s="43" t="s">
        <v>89</v>
      </c>
      <c r="Q7" s="57" t="s">
        <v>43</v>
      </c>
      <c r="R7" s="69"/>
      <c r="S7" s="37"/>
      <c r="T7" s="37"/>
      <c r="U7" s="44" t="s">
        <v>48</v>
      </c>
      <c r="V7" s="44" t="s">
        <v>53</v>
      </c>
      <c r="W7" s="44" t="s">
        <v>50</v>
      </c>
      <c r="X7" s="44" t="s">
        <v>51</v>
      </c>
      <c r="Y7" s="45"/>
      <c r="Z7" s="44" t="s">
        <v>52</v>
      </c>
    </row>
    <row r="8" spans="1:26" ht="15.75" x14ac:dyDescent="0.25">
      <c r="A8" s="5" t="s">
        <v>2</v>
      </c>
      <c r="B8" s="6"/>
      <c r="C8" s="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29"/>
    </row>
    <row r="9" spans="1:26" x14ac:dyDescent="0.2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26" x14ac:dyDescent="0.2">
      <c r="A10" s="10" t="s">
        <v>3</v>
      </c>
      <c r="B10" s="6"/>
      <c r="C10" s="7"/>
      <c r="D10" s="30">
        <v>3</v>
      </c>
      <c r="E10" s="30"/>
      <c r="F10" s="30">
        <f>F11+F12</f>
        <v>3</v>
      </c>
      <c r="G10" s="30"/>
      <c r="H10" s="30"/>
      <c r="I10" s="30">
        <f>I11+I12</f>
        <v>0</v>
      </c>
      <c r="J10" s="30">
        <v>6</v>
      </c>
      <c r="K10" s="30"/>
      <c r="L10" s="30">
        <f>L11+L12</f>
        <v>6</v>
      </c>
      <c r="M10" s="30">
        <v>7</v>
      </c>
      <c r="N10" s="30">
        <v>26</v>
      </c>
      <c r="O10" s="30">
        <v>4</v>
      </c>
      <c r="P10" s="30">
        <v>6</v>
      </c>
      <c r="Q10" s="30">
        <f>Q11+Q12</f>
        <v>43</v>
      </c>
      <c r="R10" s="30">
        <f>+R11+R12</f>
        <v>52</v>
      </c>
      <c r="U10" s="28">
        <f>F10</f>
        <v>3</v>
      </c>
      <c r="V10" s="28">
        <f>I10</f>
        <v>0</v>
      </c>
      <c r="W10" s="28">
        <f>L10</f>
        <v>6</v>
      </c>
      <c r="X10" s="28">
        <f t="shared" ref="X10:X36" si="0">Q10</f>
        <v>43</v>
      </c>
      <c r="Z10" s="32">
        <f>+Z11+Z12</f>
        <v>52</v>
      </c>
    </row>
    <row r="11" spans="1:26" x14ac:dyDescent="0.2">
      <c r="A11" s="10" t="s">
        <v>4</v>
      </c>
      <c r="B11" s="6"/>
      <c r="C11" s="7"/>
      <c r="D11" s="30">
        <v>1</v>
      </c>
      <c r="E11" s="30"/>
      <c r="F11" s="30">
        <f t="shared" ref="F11:F12" si="1">SUM(D11:E11)</f>
        <v>1</v>
      </c>
      <c r="G11" s="30"/>
      <c r="H11" s="30"/>
      <c r="I11" s="30">
        <f t="shared" ref="I11:I12" si="2">SUM(G11:H11)</f>
        <v>0</v>
      </c>
      <c r="J11" s="30">
        <v>6</v>
      </c>
      <c r="K11" s="30"/>
      <c r="L11" s="30">
        <f t="shared" ref="L11:L12" si="3">SUM(J11:K11)</f>
        <v>6</v>
      </c>
      <c r="M11" s="30">
        <v>7</v>
      </c>
      <c r="N11" s="30">
        <v>26</v>
      </c>
      <c r="O11" s="30">
        <v>4</v>
      </c>
      <c r="P11" s="30">
        <v>6</v>
      </c>
      <c r="Q11" s="30">
        <f>SUM(M11:P11)</f>
        <v>43</v>
      </c>
      <c r="R11" s="30">
        <f>F11+I11+L11+Q11</f>
        <v>50</v>
      </c>
      <c r="U11" s="28">
        <f>F11</f>
        <v>1</v>
      </c>
      <c r="V11" s="28">
        <f>I11</f>
        <v>0</v>
      </c>
      <c r="W11" s="28">
        <f>L11</f>
        <v>6</v>
      </c>
      <c r="X11" s="28">
        <f t="shared" si="0"/>
        <v>43</v>
      </c>
      <c r="Z11" s="32">
        <f>SUM(U11:Y11)</f>
        <v>50</v>
      </c>
    </row>
    <row r="12" spans="1:26" x14ac:dyDescent="0.2">
      <c r="A12" s="10" t="s">
        <v>5</v>
      </c>
      <c r="B12" s="6"/>
      <c r="C12" s="7"/>
      <c r="D12" s="30">
        <v>2</v>
      </c>
      <c r="E12" s="30"/>
      <c r="F12" s="30">
        <f t="shared" si="1"/>
        <v>2</v>
      </c>
      <c r="G12" s="30"/>
      <c r="H12" s="30"/>
      <c r="I12" s="30">
        <f t="shared" si="2"/>
        <v>0</v>
      </c>
      <c r="J12" s="30">
        <v>0</v>
      </c>
      <c r="K12" s="30"/>
      <c r="L12" s="30">
        <f t="shared" si="3"/>
        <v>0</v>
      </c>
      <c r="M12" s="30">
        <v>0</v>
      </c>
      <c r="N12" s="30">
        <v>0</v>
      </c>
      <c r="O12" s="30">
        <v>0</v>
      </c>
      <c r="P12" s="30">
        <v>0</v>
      </c>
      <c r="Q12" s="30">
        <f>SUM(M12:P12)</f>
        <v>0</v>
      </c>
      <c r="R12" s="30">
        <f>F12+I12+L12+Q12</f>
        <v>2</v>
      </c>
      <c r="U12" s="28">
        <f>F12</f>
        <v>2</v>
      </c>
      <c r="V12" s="28">
        <f>I12</f>
        <v>0</v>
      </c>
      <c r="W12" s="28">
        <f>L12</f>
        <v>0</v>
      </c>
      <c r="X12" s="28">
        <f t="shared" si="0"/>
        <v>0</v>
      </c>
      <c r="Z12" s="32">
        <f>SUM(U12:Y12)</f>
        <v>2</v>
      </c>
    </row>
    <row r="13" spans="1:26" x14ac:dyDescent="0.2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26" x14ac:dyDescent="0.2">
      <c r="A14" s="10" t="s">
        <v>59</v>
      </c>
      <c r="B14" s="6"/>
      <c r="C14" s="7"/>
      <c r="D14" s="30">
        <v>12027</v>
      </c>
      <c r="E14" s="30"/>
      <c r="F14" s="30">
        <f>F15+F16</f>
        <v>12027</v>
      </c>
      <c r="G14" s="30"/>
      <c r="H14" s="30"/>
      <c r="I14" s="30">
        <f>I15+I16</f>
        <v>0</v>
      </c>
      <c r="J14" s="30">
        <v>3988.46</v>
      </c>
      <c r="K14" s="30"/>
      <c r="L14" s="30">
        <f>L15+L16</f>
        <v>3988.46</v>
      </c>
      <c r="M14" s="30">
        <v>4390.79</v>
      </c>
      <c r="N14" s="30">
        <v>23420</v>
      </c>
      <c r="O14" s="30">
        <v>1972.6</v>
      </c>
      <c r="P14" s="30">
        <v>2874.95</v>
      </c>
      <c r="Q14" s="30">
        <f>Q15+Q16</f>
        <v>32658.34</v>
      </c>
      <c r="R14" s="30">
        <f>+R15+R16</f>
        <v>48673.8</v>
      </c>
      <c r="U14" s="28">
        <f>F14</f>
        <v>12027</v>
      </c>
      <c r="V14" s="28">
        <f>I14</f>
        <v>0</v>
      </c>
      <c r="W14" s="28">
        <f>L14</f>
        <v>3988.46</v>
      </c>
      <c r="X14" s="28">
        <f t="shared" si="0"/>
        <v>32658.34</v>
      </c>
      <c r="Z14" s="32">
        <f t="shared" ref="Z14" si="4">+Z15+Z16</f>
        <v>48673.8</v>
      </c>
    </row>
    <row r="15" spans="1:26" x14ac:dyDescent="0.2">
      <c r="A15" s="10" t="s">
        <v>4</v>
      </c>
      <c r="B15" s="6"/>
      <c r="C15" s="7"/>
      <c r="D15" s="30">
        <v>2985</v>
      </c>
      <c r="E15" s="30"/>
      <c r="F15" s="30">
        <f t="shared" ref="F15:F16" si="5">SUM(D15:E15)</f>
        <v>2985</v>
      </c>
      <c r="G15" s="30"/>
      <c r="H15" s="30"/>
      <c r="I15" s="30">
        <f t="shared" ref="I15:I16" si="6">SUM(G15:H15)</f>
        <v>0</v>
      </c>
      <c r="J15" s="30">
        <v>3988.46</v>
      </c>
      <c r="K15" s="30"/>
      <c r="L15" s="30">
        <f t="shared" ref="L15:L16" si="7">SUM(J15:K15)</f>
        <v>3988.46</v>
      </c>
      <c r="M15" s="30">
        <v>4390.79</v>
      </c>
      <c r="N15" s="30">
        <v>23420</v>
      </c>
      <c r="O15" s="30">
        <v>1972.6</v>
      </c>
      <c r="P15" s="30">
        <v>2874.95</v>
      </c>
      <c r="Q15" s="30">
        <f>SUM(M15:P15)</f>
        <v>32658.34</v>
      </c>
      <c r="R15" s="30">
        <f>F15+I15+L15+Q15</f>
        <v>39631.800000000003</v>
      </c>
      <c r="U15" s="28">
        <f>F15</f>
        <v>2985</v>
      </c>
      <c r="V15" s="28">
        <f>I15</f>
        <v>0</v>
      </c>
      <c r="W15" s="28">
        <f>L15</f>
        <v>3988.46</v>
      </c>
      <c r="X15" s="28">
        <f t="shared" si="0"/>
        <v>32658.34</v>
      </c>
      <c r="Z15" s="32">
        <f>SUM(U15:Y15)</f>
        <v>39631.800000000003</v>
      </c>
    </row>
    <row r="16" spans="1:26" x14ac:dyDescent="0.2">
      <c r="A16" s="10" t="s">
        <v>5</v>
      </c>
      <c r="B16" s="6"/>
      <c r="C16" s="7"/>
      <c r="D16" s="30">
        <v>9042</v>
      </c>
      <c r="E16" s="30"/>
      <c r="F16" s="30">
        <f t="shared" si="5"/>
        <v>9042</v>
      </c>
      <c r="G16" s="30"/>
      <c r="H16" s="30"/>
      <c r="I16" s="30">
        <f t="shared" si="6"/>
        <v>0</v>
      </c>
      <c r="J16" s="30">
        <v>0</v>
      </c>
      <c r="K16" s="30"/>
      <c r="L16" s="30">
        <f t="shared" si="7"/>
        <v>0</v>
      </c>
      <c r="M16" s="30">
        <v>0</v>
      </c>
      <c r="N16" s="30">
        <v>0</v>
      </c>
      <c r="O16" s="30">
        <v>0</v>
      </c>
      <c r="P16" s="30">
        <v>0</v>
      </c>
      <c r="Q16" s="30">
        <f>SUM(M16:P16)</f>
        <v>0</v>
      </c>
      <c r="R16" s="30">
        <f>F16+I16+L16+Q16</f>
        <v>9042</v>
      </c>
      <c r="U16" s="28">
        <f>F16</f>
        <v>9042</v>
      </c>
      <c r="V16" s="28">
        <f>I16</f>
        <v>0</v>
      </c>
      <c r="W16" s="28">
        <f>L16</f>
        <v>0</v>
      </c>
      <c r="X16" s="28">
        <f t="shared" si="0"/>
        <v>0</v>
      </c>
      <c r="Z16" s="32">
        <f>SUM(U16:Y16)</f>
        <v>9042</v>
      </c>
    </row>
    <row r="17" spans="1:26" x14ac:dyDescent="0.2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26" x14ac:dyDescent="0.2">
      <c r="A18" s="10" t="s">
        <v>60</v>
      </c>
      <c r="B18" s="6"/>
      <c r="C18" s="7"/>
      <c r="D18" s="30">
        <v>6586</v>
      </c>
      <c r="E18" s="30"/>
      <c r="F18" s="30">
        <f>F19+F20</f>
        <v>6586</v>
      </c>
      <c r="G18" s="30"/>
      <c r="H18" s="30"/>
      <c r="I18" s="30">
        <f>I19+I20</f>
        <v>0</v>
      </c>
      <c r="J18" s="30">
        <v>2764.6800000000003</v>
      </c>
      <c r="K18" s="30"/>
      <c r="L18" s="30">
        <f>L19+L20</f>
        <v>2764.6800000000003</v>
      </c>
      <c r="M18" s="30">
        <v>3077.2700000000004</v>
      </c>
      <c r="N18" s="30">
        <v>13130</v>
      </c>
      <c r="O18" s="30">
        <v>1200.24</v>
      </c>
      <c r="P18" s="30">
        <v>1788.02</v>
      </c>
      <c r="Q18" s="30">
        <f>Q19+Q20</f>
        <v>19195.530000000002</v>
      </c>
      <c r="R18" s="30">
        <f>+R19+R20</f>
        <v>28546.210000000003</v>
      </c>
      <c r="U18" s="28">
        <f>F18</f>
        <v>6586</v>
      </c>
      <c r="V18" s="28">
        <f>I18</f>
        <v>0</v>
      </c>
      <c r="W18" s="28">
        <f>L18</f>
        <v>2764.6800000000003</v>
      </c>
      <c r="X18" s="28">
        <f t="shared" si="0"/>
        <v>19195.530000000002</v>
      </c>
      <c r="Z18" s="32">
        <f t="shared" ref="Z18" si="8">+Z19+Z20</f>
        <v>28546.210000000003</v>
      </c>
    </row>
    <row r="19" spans="1:26" x14ac:dyDescent="0.2">
      <c r="A19" s="10" t="s">
        <v>4</v>
      </c>
      <c r="B19" s="6"/>
      <c r="C19" s="7"/>
      <c r="D19" s="30">
        <v>1363</v>
      </c>
      <c r="E19" s="30"/>
      <c r="F19" s="30">
        <f t="shared" ref="F19:F20" si="9">SUM(D19:E19)</f>
        <v>1363</v>
      </c>
      <c r="G19" s="30"/>
      <c r="H19" s="30"/>
      <c r="I19" s="30">
        <f t="shared" ref="I19:I20" si="10">SUM(G19:H19)</f>
        <v>0</v>
      </c>
      <c r="J19" s="30">
        <v>2764.6800000000003</v>
      </c>
      <c r="K19" s="30"/>
      <c r="L19" s="30">
        <f t="shared" ref="L19:L20" si="11">SUM(J19:K19)</f>
        <v>2764.6800000000003</v>
      </c>
      <c r="M19" s="30">
        <v>3077.2700000000004</v>
      </c>
      <c r="N19" s="30">
        <v>13130</v>
      </c>
      <c r="O19" s="30">
        <v>1200.24</v>
      </c>
      <c r="P19" s="30">
        <v>1788.02</v>
      </c>
      <c r="Q19" s="30">
        <f>SUM(M19:P19)</f>
        <v>19195.530000000002</v>
      </c>
      <c r="R19" s="30">
        <f>F19+I19+L19+Q19</f>
        <v>23323.210000000003</v>
      </c>
      <c r="U19" s="28">
        <f>F19</f>
        <v>1363</v>
      </c>
      <c r="V19" s="28">
        <f>I19</f>
        <v>0</v>
      </c>
      <c r="W19" s="28">
        <f>L19</f>
        <v>2764.6800000000003</v>
      </c>
      <c r="X19" s="28">
        <f t="shared" si="0"/>
        <v>19195.530000000002</v>
      </c>
      <c r="Z19" s="32">
        <f>SUM(U19:Y19)</f>
        <v>23323.210000000003</v>
      </c>
    </row>
    <row r="20" spans="1:26" x14ac:dyDescent="0.2">
      <c r="A20" s="10" t="s">
        <v>5</v>
      </c>
      <c r="B20" s="6"/>
      <c r="C20" s="7"/>
      <c r="D20" s="30">
        <v>5223</v>
      </c>
      <c r="E20" s="30"/>
      <c r="F20" s="30">
        <f t="shared" si="9"/>
        <v>5223</v>
      </c>
      <c r="G20" s="30"/>
      <c r="H20" s="30"/>
      <c r="I20" s="30">
        <f t="shared" si="10"/>
        <v>0</v>
      </c>
      <c r="J20" s="30">
        <v>0</v>
      </c>
      <c r="K20" s="30"/>
      <c r="L20" s="30">
        <f t="shared" si="11"/>
        <v>0</v>
      </c>
      <c r="M20" s="30">
        <v>0</v>
      </c>
      <c r="N20" s="30">
        <v>0</v>
      </c>
      <c r="O20" s="30">
        <v>0</v>
      </c>
      <c r="P20" s="30">
        <v>0</v>
      </c>
      <c r="Q20" s="30">
        <f>SUM(M20:P20)</f>
        <v>0</v>
      </c>
      <c r="R20" s="30">
        <f>F20+I20+L20+Q20</f>
        <v>5223</v>
      </c>
      <c r="U20" s="28">
        <f>F20</f>
        <v>5223</v>
      </c>
      <c r="V20" s="28">
        <f>I20</f>
        <v>0</v>
      </c>
      <c r="W20" s="28">
        <f>L20</f>
        <v>0</v>
      </c>
      <c r="X20" s="28">
        <f t="shared" si="0"/>
        <v>0</v>
      </c>
      <c r="Z20" s="32">
        <f>SUM(U20:Y20)</f>
        <v>5223</v>
      </c>
    </row>
    <row r="21" spans="1:26" x14ac:dyDescent="0.2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26" x14ac:dyDescent="0.2">
      <c r="A22" s="10" t="s">
        <v>6</v>
      </c>
      <c r="B22" s="6"/>
      <c r="C22" s="7"/>
      <c r="D22" s="30">
        <v>19032</v>
      </c>
      <c r="E22" s="30"/>
      <c r="F22" s="30">
        <f>F23+F24</f>
        <v>19032</v>
      </c>
      <c r="G22" s="30"/>
      <c r="H22" s="30"/>
      <c r="I22" s="30">
        <f>I23+I24</f>
        <v>0</v>
      </c>
      <c r="J22" s="30">
        <v>9386.119999999999</v>
      </c>
      <c r="K22" s="30"/>
      <c r="L22" s="30">
        <f>L23+L24</f>
        <v>9386.119999999999</v>
      </c>
      <c r="M22" s="30">
        <v>11780</v>
      </c>
      <c r="N22" s="30">
        <v>46412.25</v>
      </c>
      <c r="O22" s="30">
        <v>1269.8899999999999</v>
      </c>
      <c r="P22" s="30">
        <v>8462.17</v>
      </c>
      <c r="Q22" s="30">
        <f>Q23+Q24</f>
        <v>67924.31</v>
      </c>
      <c r="R22" s="30">
        <f>+R23+R24</f>
        <v>96342.43</v>
      </c>
      <c r="U22" s="28">
        <f>F22</f>
        <v>19032</v>
      </c>
      <c r="V22" s="28">
        <f>I22</f>
        <v>0</v>
      </c>
      <c r="W22" s="28">
        <f>L22</f>
        <v>9386.119999999999</v>
      </c>
      <c r="X22" s="28">
        <f t="shared" si="0"/>
        <v>67924.31</v>
      </c>
      <c r="Z22" s="32">
        <f>+Z23+Z24</f>
        <v>96342.43</v>
      </c>
    </row>
    <row r="23" spans="1:26" x14ac:dyDescent="0.2">
      <c r="A23" s="10" t="s">
        <v>4</v>
      </c>
      <c r="B23" s="6"/>
      <c r="C23" s="7"/>
      <c r="D23" s="30">
        <v>4479</v>
      </c>
      <c r="E23" s="30"/>
      <c r="F23" s="30">
        <f t="shared" ref="F23:F24" si="12">SUM(D23:E23)</f>
        <v>4479</v>
      </c>
      <c r="G23" s="30"/>
      <c r="H23" s="30"/>
      <c r="I23" s="30">
        <f t="shared" ref="I23:I24" si="13">SUM(G23:H23)</f>
        <v>0</v>
      </c>
      <c r="J23" s="30">
        <v>9386.119999999999</v>
      </c>
      <c r="K23" s="30"/>
      <c r="L23" s="30">
        <f t="shared" ref="L23:L24" si="14">SUM(J23:K23)</f>
        <v>9386.119999999999</v>
      </c>
      <c r="M23" s="30">
        <v>11780</v>
      </c>
      <c r="N23" s="30">
        <v>46412.25</v>
      </c>
      <c r="O23" s="30">
        <v>1269.8899999999999</v>
      </c>
      <c r="P23" s="30">
        <v>8462.17</v>
      </c>
      <c r="Q23" s="30">
        <f>SUM(M23:P23)</f>
        <v>67924.31</v>
      </c>
      <c r="R23" s="30">
        <f>F23+I23+L23+Q23</f>
        <v>81789.429999999993</v>
      </c>
      <c r="U23" s="28">
        <f>F23</f>
        <v>4479</v>
      </c>
      <c r="V23" s="28">
        <f>I23</f>
        <v>0</v>
      </c>
      <c r="W23" s="28">
        <f>L23</f>
        <v>9386.119999999999</v>
      </c>
      <c r="X23" s="28">
        <f t="shared" si="0"/>
        <v>67924.31</v>
      </c>
      <c r="Z23" s="32">
        <f>SUM(U23:Y23)</f>
        <v>81789.429999999993</v>
      </c>
    </row>
    <row r="24" spans="1:26" x14ac:dyDescent="0.2">
      <c r="A24" s="10" t="s">
        <v>5</v>
      </c>
      <c r="B24" s="6"/>
      <c r="C24" s="7"/>
      <c r="D24" s="30">
        <v>14553</v>
      </c>
      <c r="E24" s="30"/>
      <c r="F24" s="30">
        <f t="shared" si="12"/>
        <v>14553</v>
      </c>
      <c r="G24" s="30"/>
      <c r="H24" s="30"/>
      <c r="I24" s="30">
        <f t="shared" si="13"/>
        <v>0</v>
      </c>
      <c r="J24" s="30">
        <v>0</v>
      </c>
      <c r="K24" s="30"/>
      <c r="L24" s="30">
        <f t="shared" si="14"/>
        <v>0</v>
      </c>
      <c r="M24" s="30">
        <v>0</v>
      </c>
      <c r="N24" s="30">
        <v>0</v>
      </c>
      <c r="O24" s="30">
        <v>0</v>
      </c>
      <c r="P24" s="30">
        <v>0</v>
      </c>
      <c r="Q24" s="30">
        <f>SUM(M24:P24)</f>
        <v>0</v>
      </c>
      <c r="R24" s="30">
        <f>F24+I24+L24+Q24</f>
        <v>14553</v>
      </c>
      <c r="U24" s="28">
        <f>F24</f>
        <v>14553</v>
      </c>
      <c r="V24" s="28">
        <f>I24</f>
        <v>0</v>
      </c>
      <c r="W24" s="28">
        <f>L24</f>
        <v>0</v>
      </c>
      <c r="X24" s="28">
        <f t="shared" si="0"/>
        <v>0</v>
      </c>
      <c r="Z24" s="32">
        <f>SUM(U24:Y24)</f>
        <v>14553</v>
      </c>
    </row>
    <row r="25" spans="1:26" x14ac:dyDescent="0.2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26" x14ac:dyDescent="0.2">
      <c r="A26" s="10" t="s">
        <v>7</v>
      </c>
      <c r="B26" s="6"/>
      <c r="C26" s="7"/>
      <c r="D26" s="30">
        <v>296.02</v>
      </c>
      <c r="E26" s="30"/>
      <c r="F26" s="30">
        <f>F27+F28</f>
        <v>296.02</v>
      </c>
      <c r="G26" s="30"/>
      <c r="H26" s="30"/>
      <c r="I26" s="30">
        <f>I27+I28</f>
        <v>0</v>
      </c>
      <c r="J26" s="30">
        <v>408.36</v>
      </c>
      <c r="K26" s="30"/>
      <c r="L26" s="30">
        <f>L27+L28</f>
        <v>408.36</v>
      </c>
      <c r="M26" s="30">
        <v>450.21</v>
      </c>
      <c r="N26" s="30">
        <v>1858.8</v>
      </c>
      <c r="O26" s="30">
        <v>180.95</v>
      </c>
      <c r="P26" s="30">
        <v>350.18</v>
      </c>
      <c r="Q26" s="30">
        <f>Q27+Q28</f>
        <v>2840.1399999999994</v>
      </c>
      <c r="R26" s="30">
        <f>+R27+R28</f>
        <v>3544.5199999999995</v>
      </c>
      <c r="U26" s="28">
        <f>F26</f>
        <v>296.02</v>
      </c>
      <c r="V26" s="28">
        <f>I26</f>
        <v>0</v>
      </c>
      <c r="W26" s="28">
        <f>L26</f>
        <v>408.36</v>
      </c>
      <c r="X26" s="28">
        <f t="shared" si="0"/>
        <v>2840.1399999999994</v>
      </c>
      <c r="Z26" s="32">
        <f t="shared" ref="Z26" si="15">+Z27+Z28</f>
        <v>3544.5199999999995</v>
      </c>
    </row>
    <row r="27" spans="1:26" x14ac:dyDescent="0.2">
      <c r="A27" s="10" t="s">
        <v>4</v>
      </c>
      <c r="B27" s="6"/>
      <c r="C27" s="7"/>
      <c r="D27" s="30">
        <v>93.31</v>
      </c>
      <c r="E27" s="30"/>
      <c r="F27" s="30">
        <f t="shared" ref="F27:F28" si="16">SUM(D27:E27)</f>
        <v>93.31</v>
      </c>
      <c r="G27" s="30"/>
      <c r="H27" s="30"/>
      <c r="I27" s="30">
        <f t="shared" ref="I27:I28" si="17">SUM(G27:H27)</f>
        <v>0</v>
      </c>
      <c r="J27" s="30">
        <v>408.36</v>
      </c>
      <c r="K27" s="30"/>
      <c r="L27" s="30">
        <f t="shared" ref="L27:L28" si="18">SUM(J27:K27)</f>
        <v>408.36</v>
      </c>
      <c r="M27" s="30">
        <v>450.21</v>
      </c>
      <c r="N27" s="30">
        <v>1858.8</v>
      </c>
      <c r="O27" s="30">
        <v>180.95</v>
      </c>
      <c r="P27" s="30">
        <v>350.18</v>
      </c>
      <c r="Q27" s="30">
        <f>SUM(M27:P27)</f>
        <v>2840.1399999999994</v>
      </c>
      <c r="R27" s="30">
        <f>F27+I27+L27+Q27</f>
        <v>3341.8099999999995</v>
      </c>
      <c r="U27" s="28">
        <f>F27</f>
        <v>93.31</v>
      </c>
      <c r="V27" s="28">
        <f>I27</f>
        <v>0</v>
      </c>
      <c r="W27" s="28">
        <f>L27</f>
        <v>408.36</v>
      </c>
      <c r="X27" s="28">
        <f t="shared" si="0"/>
        <v>2840.1399999999994</v>
      </c>
      <c r="Z27" s="32">
        <f>SUM(U27:Y27)</f>
        <v>3341.8099999999995</v>
      </c>
    </row>
    <row r="28" spans="1:26" x14ac:dyDescent="0.2">
      <c r="A28" s="10" t="s">
        <v>5</v>
      </c>
      <c r="B28" s="6"/>
      <c r="C28" s="7"/>
      <c r="D28" s="30">
        <v>202.71</v>
      </c>
      <c r="E28" s="30"/>
      <c r="F28" s="30">
        <f t="shared" si="16"/>
        <v>202.71</v>
      </c>
      <c r="G28" s="30"/>
      <c r="H28" s="30"/>
      <c r="I28" s="30">
        <f t="shared" si="17"/>
        <v>0</v>
      </c>
      <c r="J28" s="30">
        <v>0</v>
      </c>
      <c r="K28" s="30"/>
      <c r="L28" s="30">
        <f t="shared" si="18"/>
        <v>0</v>
      </c>
      <c r="M28" s="30">
        <v>0</v>
      </c>
      <c r="N28" s="30">
        <v>0</v>
      </c>
      <c r="O28" s="30">
        <v>0</v>
      </c>
      <c r="P28" s="30">
        <v>0</v>
      </c>
      <c r="Q28" s="30">
        <f>SUM(M28:P28)</f>
        <v>0</v>
      </c>
      <c r="R28" s="30">
        <f>F28+I28+L28+Q28</f>
        <v>202.71</v>
      </c>
      <c r="U28" s="28">
        <f>F28</f>
        <v>202.71</v>
      </c>
      <c r="V28" s="28">
        <f>I28</f>
        <v>0</v>
      </c>
      <c r="W28" s="28">
        <f>L28</f>
        <v>0</v>
      </c>
      <c r="X28" s="28">
        <f t="shared" si="0"/>
        <v>0</v>
      </c>
      <c r="Z28" s="32">
        <f>SUM(U28:Y28)</f>
        <v>202.71</v>
      </c>
    </row>
    <row r="29" spans="1:26" x14ac:dyDescent="0.2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26" x14ac:dyDescent="0.2">
      <c r="A30" s="10" t="s">
        <v>8</v>
      </c>
      <c r="B30" s="6"/>
      <c r="C30" s="7"/>
      <c r="D30" s="30">
        <v>51.42</v>
      </c>
      <c r="E30" s="30"/>
      <c r="F30" s="30">
        <f>F31+F32</f>
        <v>51.42</v>
      </c>
      <c r="G30" s="30"/>
      <c r="H30" s="30"/>
      <c r="I30" s="30">
        <f>I31+I32</f>
        <v>0</v>
      </c>
      <c r="J30" s="30">
        <v>73.09</v>
      </c>
      <c r="K30" s="30"/>
      <c r="L30" s="30">
        <f>L31+L32</f>
        <v>73.09</v>
      </c>
      <c r="M30" s="30">
        <v>78.66</v>
      </c>
      <c r="N30" s="30">
        <v>336.7000000000001</v>
      </c>
      <c r="O30" s="30">
        <v>38.299999999999997</v>
      </c>
      <c r="P30" s="30">
        <v>64.3</v>
      </c>
      <c r="Q30" s="30">
        <f>Q31+Q32</f>
        <v>517.96000000000015</v>
      </c>
      <c r="R30" s="30">
        <f>+R31+R32</f>
        <v>642.47000000000014</v>
      </c>
      <c r="U30" s="28">
        <f>F30</f>
        <v>51.42</v>
      </c>
      <c r="V30" s="28">
        <f>I30</f>
        <v>0</v>
      </c>
      <c r="W30" s="28">
        <f>L30</f>
        <v>73.09</v>
      </c>
      <c r="X30" s="28">
        <f t="shared" si="0"/>
        <v>517.96000000000015</v>
      </c>
      <c r="Z30" s="32">
        <f>+Z31+Z32</f>
        <v>642.47000000000014</v>
      </c>
    </row>
    <row r="31" spans="1:26" x14ac:dyDescent="0.2">
      <c r="A31" s="10" t="s">
        <v>4</v>
      </c>
      <c r="B31" s="6"/>
      <c r="C31" s="7"/>
      <c r="D31" s="30">
        <v>15.2</v>
      </c>
      <c r="E31" s="30"/>
      <c r="F31" s="30">
        <f t="shared" ref="F31:F32" si="19">SUM(D31:E31)</f>
        <v>15.2</v>
      </c>
      <c r="G31" s="30"/>
      <c r="H31" s="30"/>
      <c r="I31" s="30">
        <f t="shared" ref="I31:I32" si="20">SUM(G31:H31)</f>
        <v>0</v>
      </c>
      <c r="J31" s="30">
        <v>73.09</v>
      </c>
      <c r="K31" s="30"/>
      <c r="L31" s="30">
        <f t="shared" ref="L31:L32" si="21">SUM(J31:K31)</f>
        <v>73.09</v>
      </c>
      <c r="M31" s="30">
        <v>78.66</v>
      </c>
      <c r="N31" s="30">
        <v>336.7000000000001</v>
      </c>
      <c r="O31" s="30">
        <v>38.299999999999997</v>
      </c>
      <c r="P31" s="30">
        <v>64.3</v>
      </c>
      <c r="Q31" s="30">
        <f>SUM(M31:P31)</f>
        <v>517.96000000000015</v>
      </c>
      <c r="R31" s="30">
        <f>F31+I31+L31+Q31</f>
        <v>606.25000000000011</v>
      </c>
      <c r="U31" s="28">
        <f>F31</f>
        <v>15.2</v>
      </c>
      <c r="V31" s="28">
        <f>I31</f>
        <v>0</v>
      </c>
      <c r="W31" s="28">
        <f>L31</f>
        <v>73.09</v>
      </c>
      <c r="X31" s="28">
        <f t="shared" si="0"/>
        <v>517.96000000000015</v>
      </c>
      <c r="Z31" s="32">
        <f>SUM(U31:Y31)</f>
        <v>606.25000000000011</v>
      </c>
    </row>
    <row r="32" spans="1:26" x14ac:dyDescent="0.2">
      <c r="A32" s="10" t="s">
        <v>5</v>
      </c>
      <c r="B32" s="6"/>
      <c r="C32" s="7"/>
      <c r="D32" s="30">
        <v>36.22</v>
      </c>
      <c r="E32" s="30"/>
      <c r="F32" s="30">
        <f t="shared" si="19"/>
        <v>36.22</v>
      </c>
      <c r="G32" s="30"/>
      <c r="H32" s="30"/>
      <c r="I32" s="30">
        <f t="shared" si="20"/>
        <v>0</v>
      </c>
      <c r="J32" s="30">
        <v>0</v>
      </c>
      <c r="K32" s="30"/>
      <c r="L32" s="30">
        <f t="shared" si="21"/>
        <v>0</v>
      </c>
      <c r="M32" s="30">
        <v>0</v>
      </c>
      <c r="N32" s="30">
        <v>0</v>
      </c>
      <c r="O32" s="30">
        <v>0</v>
      </c>
      <c r="P32" s="30">
        <v>0</v>
      </c>
      <c r="Q32" s="30">
        <f>SUM(M32:P32)</f>
        <v>0</v>
      </c>
      <c r="R32" s="30">
        <f>F32+I32+L32+Q32</f>
        <v>36.22</v>
      </c>
      <c r="U32" s="28">
        <f>F32</f>
        <v>36.22</v>
      </c>
      <c r="V32" s="28">
        <f>I32</f>
        <v>0</v>
      </c>
      <c r="W32" s="28">
        <f>L32</f>
        <v>0</v>
      </c>
      <c r="X32" s="28">
        <f t="shared" si="0"/>
        <v>0</v>
      </c>
      <c r="Z32" s="32">
        <f>SUM(U32:Y32)</f>
        <v>36.22</v>
      </c>
    </row>
    <row r="33" spans="1:26" x14ac:dyDescent="0.2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26" x14ac:dyDescent="0.2">
      <c r="A34" s="10" t="s">
        <v>9</v>
      </c>
      <c r="B34" s="6"/>
      <c r="C34" s="7"/>
      <c r="D34" s="30">
        <v>16.75</v>
      </c>
      <c r="E34" s="30"/>
      <c r="F34" s="30">
        <f>F35+F36</f>
        <v>16.75</v>
      </c>
      <c r="G34" s="30"/>
      <c r="H34" s="30"/>
      <c r="I34" s="30">
        <f>I35+I36</f>
        <v>0</v>
      </c>
      <c r="J34" s="30">
        <v>16.2</v>
      </c>
      <c r="K34" s="30"/>
      <c r="L34" s="30">
        <f>L35+L36</f>
        <v>16.2</v>
      </c>
      <c r="M34" s="30">
        <v>16.424999999999997</v>
      </c>
      <c r="N34" s="30">
        <v>61.800000000000004</v>
      </c>
      <c r="O34" s="30">
        <v>10.8</v>
      </c>
      <c r="P34" s="30">
        <v>23.25</v>
      </c>
      <c r="Q34" s="30">
        <f>Q35+Q36</f>
        <v>112.27499999999999</v>
      </c>
      <c r="R34" s="30">
        <f>+R35+R36</f>
        <v>145.22499999999999</v>
      </c>
      <c r="U34" s="28">
        <f>F34</f>
        <v>16.75</v>
      </c>
      <c r="V34" s="28">
        <f>I34</f>
        <v>0</v>
      </c>
      <c r="W34" s="28">
        <f>L34</f>
        <v>16.2</v>
      </c>
      <c r="X34" s="28">
        <f t="shared" si="0"/>
        <v>112.27499999999999</v>
      </c>
      <c r="Z34" s="32">
        <f t="shared" ref="Z34" si="22">+Z35+Z36</f>
        <v>145.22499999999999</v>
      </c>
    </row>
    <row r="35" spans="1:26" x14ac:dyDescent="0.2">
      <c r="A35" s="10" t="s">
        <v>4</v>
      </c>
      <c r="B35" s="6"/>
      <c r="C35" s="7"/>
      <c r="D35" s="30">
        <v>4</v>
      </c>
      <c r="E35" s="30"/>
      <c r="F35" s="30">
        <f t="shared" ref="F35:F36" si="23">SUM(D35:E35)</f>
        <v>4</v>
      </c>
      <c r="G35" s="30"/>
      <c r="H35" s="30"/>
      <c r="I35" s="30">
        <f t="shared" ref="I35:I36" si="24">SUM(G35:H35)</f>
        <v>0</v>
      </c>
      <c r="J35" s="30">
        <v>16.2</v>
      </c>
      <c r="K35" s="30"/>
      <c r="L35" s="30">
        <f t="shared" ref="L35:L36" si="25">SUM(J35:K35)</f>
        <v>16.2</v>
      </c>
      <c r="M35" s="30">
        <v>16.424999999999997</v>
      </c>
      <c r="N35" s="30">
        <v>61.800000000000004</v>
      </c>
      <c r="O35" s="30">
        <v>10.8</v>
      </c>
      <c r="P35" s="30">
        <v>23.25</v>
      </c>
      <c r="Q35" s="30">
        <f>SUM(M35:P35)</f>
        <v>112.27499999999999</v>
      </c>
      <c r="R35" s="30">
        <f>F35+I35+L35+Q35</f>
        <v>132.47499999999999</v>
      </c>
      <c r="U35" s="28">
        <f>F35</f>
        <v>4</v>
      </c>
      <c r="V35" s="28">
        <f>I35</f>
        <v>0</v>
      </c>
      <c r="W35" s="28">
        <f>L35</f>
        <v>16.2</v>
      </c>
      <c r="X35" s="28">
        <f t="shared" si="0"/>
        <v>112.27499999999999</v>
      </c>
      <c r="Z35" s="32">
        <f>SUM(U35:Y35)</f>
        <v>132.47499999999999</v>
      </c>
    </row>
    <row r="36" spans="1:26" x14ac:dyDescent="0.2">
      <c r="A36" s="10" t="s">
        <v>5</v>
      </c>
      <c r="B36" s="6"/>
      <c r="C36" s="7"/>
      <c r="D36" s="30">
        <v>12.75</v>
      </c>
      <c r="E36" s="30"/>
      <c r="F36" s="30">
        <f t="shared" si="23"/>
        <v>12.75</v>
      </c>
      <c r="G36" s="30"/>
      <c r="H36" s="30"/>
      <c r="I36" s="30">
        <f t="shared" si="24"/>
        <v>0</v>
      </c>
      <c r="J36" s="30">
        <v>0</v>
      </c>
      <c r="K36" s="30"/>
      <c r="L36" s="30">
        <f t="shared" si="25"/>
        <v>0</v>
      </c>
      <c r="M36" s="30">
        <v>0</v>
      </c>
      <c r="N36" s="30">
        <v>0</v>
      </c>
      <c r="O36" s="30">
        <v>0</v>
      </c>
      <c r="P36" s="30">
        <v>0</v>
      </c>
      <c r="Q36" s="30">
        <f>SUM(M36:P36)</f>
        <v>0</v>
      </c>
      <c r="R36" s="30">
        <f>F36+I36+L36+Q36</f>
        <v>12.75</v>
      </c>
      <c r="U36" s="28">
        <f>F36</f>
        <v>12.75</v>
      </c>
      <c r="V36" s="28">
        <f>I36</f>
        <v>0</v>
      </c>
      <c r="W36" s="28">
        <f>L36</f>
        <v>0</v>
      </c>
      <c r="X36" s="28">
        <f t="shared" si="0"/>
        <v>0</v>
      </c>
      <c r="Z36" s="32">
        <f>SUM(U36:Y36)</f>
        <v>12.75</v>
      </c>
    </row>
    <row r="37" spans="1:26" x14ac:dyDescent="0.2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26" x14ac:dyDescent="0.2">
      <c r="A38" s="10" t="s">
        <v>10</v>
      </c>
      <c r="B38" s="6"/>
      <c r="C38" s="7"/>
      <c r="D38" s="30">
        <v>0</v>
      </c>
      <c r="E38" s="30"/>
      <c r="F38" s="30">
        <f>F39+F40</f>
        <v>0</v>
      </c>
      <c r="G38" s="30"/>
      <c r="H38" s="30"/>
      <c r="I38" s="30">
        <f>I39+I40</f>
        <v>0</v>
      </c>
      <c r="J38" s="30">
        <v>0</v>
      </c>
      <c r="K38" s="30"/>
      <c r="L38" s="30">
        <f>L39+L40</f>
        <v>0</v>
      </c>
      <c r="M38" s="30">
        <v>0</v>
      </c>
      <c r="N38" s="30">
        <v>0</v>
      </c>
      <c r="O38" s="30">
        <v>0</v>
      </c>
      <c r="P38" s="30">
        <v>0</v>
      </c>
      <c r="Q38" s="30">
        <f>Q39+Q40</f>
        <v>0</v>
      </c>
      <c r="R38" s="30">
        <f>+R39+R40</f>
        <v>0</v>
      </c>
      <c r="U38" s="28">
        <f t="shared" ref="U38:U44" si="26">F38</f>
        <v>0</v>
      </c>
      <c r="V38" s="28">
        <f t="shared" ref="V38:V44" si="27">I38</f>
        <v>0</v>
      </c>
      <c r="W38" s="28">
        <f t="shared" ref="W38:W44" si="28">L38</f>
        <v>0</v>
      </c>
      <c r="X38" s="28">
        <f t="shared" ref="X38:X98" si="29">Q38</f>
        <v>0</v>
      </c>
      <c r="Z38" s="32">
        <f t="shared" ref="Z38" si="30">+Z39+Z40</f>
        <v>0</v>
      </c>
    </row>
    <row r="39" spans="1:26" x14ac:dyDescent="0.2">
      <c r="A39" s="10" t="s">
        <v>4</v>
      </c>
      <c r="B39" s="6"/>
      <c r="C39" s="7"/>
      <c r="D39" s="30">
        <v>0</v>
      </c>
      <c r="E39" s="30"/>
      <c r="F39" s="30">
        <f t="shared" ref="F39:F40" si="31">SUM(D39:E39)</f>
        <v>0</v>
      </c>
      <c r="G39" s="30"/>
      <c r="H39" s="30"/>
      <c r="I39" s="30">
        <f t="shared" ref="I39:I40" si="32">SUM(G39:H39)</f>
        <v>0</v>
      </c>
      <c r="J39" s="30">
        <v>0</v>
      </c>
      <c r="K39" s="30"/>
      <c r="L39" s="30">
        <f t="shared" ref="L39:L40" si="33">SUM(J39:K39)</f>
        <v>0</v>
      </c>
      <c r="M39" s="30">
        <v>0</v>
      </c>
      <c r="N39" s="30">
        <v>0</v>
      </c>
      <c r="O39" s="30">
        <v>0</v>
      </c>
      <c r="P39" s="30">
        <v>0</v>
      </c>
      <c r="Q39" s="30">
        <f>SUM(M39:P39)</f>
        <v>0</v>
      </c>
      <c r="R39" s="30">
        <f>F39+I39+L39+Q39</f>
        <v>0</v>
      </c>
      <c r="U39" s="28">
        <f t="shared" si="26"/>
        <v>0</v>
      </c>
      <c r="V39" s="28">
        <f t="shared" si="27"/>
        <v>0</v>
      </c>
      <c r="W39" s="28">
        <f t="shared" si="28"/>
        <v>0</v>
      </c>
      <c r="X39" s="28">
        <f t="shared" si="29"/>
        <v>0</v>
      </c>
      <c r="Z39" s="32">
        <f>SUM(U39:Y39)</f>
        <v>0</v>
      </c>
    </row>
    <row r="40" spans="1:26" x14ac:dyDescent="0.2">
      <c r="A40" s="10" t="s">
        <v>5</v>
      </c>
      <c r="B40" s="6"/>
      <c r="C40" s="7"/>
      <c r="D40" s="30">
        <v>0</v>
      </c>
      <c r="E40" s="30"/>
      <c r="F40" s="30">
        <f t="shared" si="31"/>
        <v>0</v>
      </c>
      <c r="G40" s="30"/>
      <c r="H40" s="30"/>
      <c r="I40" s="30">
        <f t="shared" si="32"/>
        <v>0</v>
      </c>
      <c r="J40" s="30">
        <v>0</v>
      </c>
      <c r="K40" s="30"/>
      <c r="L40" s="30">
        <f t="shared" si="33"/>
        <v>0</v>
      </c>
      <c r="M40" s="30">
        <v>0</v>
      </c>
      <c r="N40" s="30">
        <v>0</v>
      </c>
      <c r="O40" s="30">
        <v>0</v>
      </c>
      <c r="P40" s="30">
        <v>0</v>
      </c>
      <c r="Q40" s="30">
        <f>SUM(M40:P40)</f>
        <v>0</v>
      </c>
      <c r="R40" s="30">
        <f>F40+I40+L40+Q40</f>
        <v>0</v>
      </c>
      <c r="U40" s="28">
        <f t="shared" si="26"/>
        <v>0</v>
      </c>
      <c r="V40" s="28">
        <f t="shared" si="27"/>
        <v>0</v>
      </c>
      <c r="W40" s="28">
        <f t="shared" si="28"/>
        <v>0</v>
      </c>
      <c r="X40" s="28">
        <f t="shared" si="29"/>
        <v>0</v>
      </c>
      <c r="Z40" s="32">
        <f>SUM(U40:Y40)</f>
        <v>0</v>
      </c>
    </row>
    <row r="41" spans="1:26" x14ac:dyDescent="0.2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U41" s="28">
        <f t="shared" si="26"/>
        <v>0</v>
      </c>
      <c r="V41" s="28">
        <f t="shared" si="27"/>
        <v>0</v>
      </c>
      <c r="W41" s="28">
        <f t="shared" si="28"/>
        <v>0</v>
      </c>
      <c r="X41" s="28">
        <f t="shared" si="29"/>
        <v>0</v>
      </c>
    </row>
    <row r="42" spans="1:26" x14ac:dyDescent="0.2">
      <c r="A42" s="10" t="s">
        <v>11</v>
      </c>
      <c r="B42" s="6"/>
      <c r="C42" s="7"/>
      <c r="D42" s="30">
        <v>0</v>
      </c>
      <c r="E42" s="30"/>
      <c r="F42" s="30">
        <f>F43+F44</f>
        <v>0</v>
      </c>
      <c r="G42" s="30"/>
      <c r="H42" s="30"/>
      <c r="I42" s="30">
        <f>I43+I44</f>
        <v>0</v>
      </c>
      <c r="J42" s="30">
        <v>0</v>
      </c>
      <c r="K42" s="30"/>
      <c r="L42" s="30">
        <f>L43+L44</f>
        <v>0</v>
      </c>
      <c r="M42" s="30">
        <v>0</v>
      </c>
      <c r="N42" s="30">
        <v>0</v>
      </c>
      <c r="O42" s="30">
        <v>0</v>
      </c>
      <c r="P42" s="30">
        <v>0</v>
      </c>
      <c r="Q42" s="30">
        <f>Q43+Q44</f>
        <v>0</v>
      </c>
      <c r="R42" s="30">
        <f>+R43+R44</f>
        <v>0</v>
      </c>
      <c r="U42" s="28">
        <f t="shared" si="26"/>
        <v>0</v>
      </c>
      <c r="V42" s="28">
        <f t="shared" si="27"/>
        <v>0</v>
      </c>
      <c r="W42" s="28">
        <f t="shared" si="28"/>
        <v>0</v>
      </c>
      <c r="X42" s="28">
        <f t="shared" si="29"/>
        <v>0</v>
      </c>
      <c r="Z42" s="32">
        <f>+Z43+Z44</f>
        <v>0</v>
      </c>
    </row>
    <row r="43" spans="1:26" x14ac:dyDescent="0.2">
      <c r="A43" s="10" t="s">
        <v>4</v>
      </c>
      <c r="B43" s="6"/>
      <c r="C43" s="7"/>
      <c r="D43" s="30">
        <v>0</v>
      </c>
      <c r="E43" s="30"/>
      <c r="F43" s="30">
        <f t="shared" ref="F43:F44" si="34">SUM(D43:E43)</f>
        <v>0</v>
      </c>
      <c r="G43" s="30"/>
      <c r="H43" s="30"/>
      <c r="I43" s="30">
        <f t="shared" ref="I43:I44" si="35">SUM(G43:H43)</f>
        <v>0</v>
      </c>
      <c r="J43" s="30">
        <v>0</v>
      </c>
      <c r="K43" s="30"/>
      <c r="L43" s="30">
        <f t="shared" ref="L43:L44" si="36">SUM(J43:K43)</f>
        <v>0</v>
      </c>
      <c r="M43" s="30">
        <v>0</v>
      </c>
      <c r="N43" s="30">
        <v>0</v>
      </c>
      <c r="O43" s="30">
        <v>0</v>
      </c>
      <c r="P43" s="30">
        <v>0</v>
      </c>
      <c r="Q43" s="30">
        <f>SUM(M43:P43)</f>
        <v>0</v>
      </c>
      <c r="R43" s="30">
        <f>F43+I43+L43+Q43</f>
        <v>0</v>
      </c>
      <c r="U43" s="28">
        <f t="shared" si="26"/>
        <v>0</v>
      </c>
      <c r="V43" s="28">
        <f t="shared" si="27"/>
        <v>0</v>
      </c>
      <c r="W43" s="28">
        <f t="shared" si="28"/>
        <v>0</v>
      </c>
      <c r="X43" s="28">
        <f t="shared" si="29"/>
        <v>0</v>
      </c>
      <c r="Z43" s="32">
        <f>SUM(U43:Y43)</f>
        <v>0</v>
      </c>
    </row>
    <row r="44" spans="1:26" x14ac:dyDescent="0.2">
      <c r="A44" s="10" t="s">
        <v>5</v>
      </c>
      <c r="B44" s="6"/>
      <c r="C44" s="7"/>
      <c r="D44" s="30">
        <v>0</v>
      </c>
      <c r="E44" s="30"/>
      <c r="F44" s="30">
        <f t="shared" si="34"/>
        <v>0</v>
      </c>
      <c r="G44" s="30"/>
      <c r="H44" s="30"/>
      <c r="I44" s="30">
        <f t="shared" si="35"/>
        <v>0</v>
      </c>
      <c r="J44" s="30">
        <v>0</v>
      </c>
      <c r="K44" s="30"/>
      <c r="L44" s="30">
        <f t="shared" si="36"/>
        <v>0</v>
      </c>
      <c r="M44" s="30">
        <v>0</v>
      </c>
      <c r="N44" s="30">
        <v>0</v>
      </c>
      <c r="O44" s="30">
        <v>0</v>
      </c>
      <c r="P44" s="30">
        <v>0</v>
      </c>
      <c r="Q44" s="30">
        <f>SUM(M44:P44)</f>
        <v>0</v>
      </c>
      <c r="R44" s="30">
        <f>F44+I44+L44+Q44</f>
        <v>0</v>
      </c>
      <c r="U44" s="28">
        <f t="shared" si="26"/>
        <v>0</v>
      </c>
      <c r="V44" s="28">
        <f t="shared" si="27"/>
        <v>0</v>
      </c>
      <c r="W44" s="28">
        <f t="shared" si="28"/>
        <v>0</v>
      </c>
      <c r="X44" s="28">
        <f t="shared" si="29"/>
        <v>0</v>
      </c>
      <c r="Z44" s="32">
        <f>SUM(U44:Y44)</f>
        <v>0</v>
      </c>
    </row>
    <row r="45" spans="1:26" x14ac:dyDescent="0.2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26" x14ac:dyDescent="0.2">
      <c r="A46" s="10" t="s">
        <v>12</v>
      </c>
      <c r="B46" s="6"/>
      <c r="C46" s="7"/>
      <c r="D46" s="30">
        <v>201.5</v>
      </c>
      <c r="E46" s="30"/>
      <c r="F46" s="30">
        <f>F47+F48</f>
        <v>201.5</v>
      </c>
      <c r="G46" s="30"/>
      <c r="H46" s="30"/>
      <c r="I46" s="30">
        <f>I47+I48</f>
        <v>0</v>
      </c>
      <c r="J46" s="30">
        <v>932.49999999988358</v>
      </c>
      <c r="K46" s="30"/>
      <c r="L46" s="30">
        <f>L47+L48</f>
        <v>932.49999999988358</v>
      </c>
      <c r="M46" s="30">
        <v>995.29999999993015</v>
      </c>
      <c r="N46" s="30">
        <v>1044.5000000001164</v>
      </c>
      <c r="O46" s="30">
        <v>7770.8333333333721</v>
      </c>
      <c r="P46" s="30">
        <v>1332.6666666665114</v>
      </c>
      <c r="Q46" s="30">
        <f>Q47+Q48</f>
        <v>11143.29999999993</v>
      </c>
      <c r="R46" s="30">
        <f>+R47+R48</f>
        <v>12277.299999999814</v>
      </c>
      <c r="U46" s="28">
        <f>F46</f>
        <v>201.5</v>
      </c>
      <c r="V46" s="28">
        <f>I46</f>
        <v>0</v>
      </c>
      <c r="W46" s="28">
        <f>L46</f>
        <v>932.49999999988358</v>
      </c>
      <c r="X46" s="28">
        <f t="shared" si="29"/>
        <v>11143.29999999993</v>
      </c>
      <c r="Z46" s="32">
        <f t="shared" ref="Z46" si="37">+Z47+Z48</f>
        <v>12277.299999999814</v>
      </c>
    </row>
    <row r="47" spans="1:26" x14ac:dyDescent="0.2">
      <c r="A47" s="10" t="s">
        <v>4</v>
      </c>
      <c r="B47" s="6"/>
      <c r="C47" s="7"/>
      <c r="D47" s="30">
        <v>40.5</v>
      </c>
      <c r="E47" s="30"/>
      <c r="F47" s="30">
        <f t="shared" ref="F47:F48" si="38">SUM(D47:E47)</f>
        <v>40.5</v>
      </c>
      <c r="G47" s="30"/>
      <c r="H47" s="30"/>
      <c r="I47" s="30">
        <f t="shared" ref="I47:I48" si="39">SUM(G47:H47)</f>
        <v>0</v>
      </c>
      <c r="J47" s="30">
        <v>932.49999999988358</v>
      </c>
      <c r="K47" s="30"/>
      <c r="L47" s="30">
        <f t="shared" ref="L47:L48" si="40">SUM(J47:K47)</f>
        <v>932.49999999988358</v>
      </c>
      <c r="M47" s="30">
        <v>995.29999999993015</v>
      </c>
      <c r="N47" s="30">
        <v>1044.5000000001164</v>
      </c>
      <c r="O47" s="30">
        <v>7770.8333333333721</v>
      </c>
      <c r="P47" s="30">
        <v>1332.6666666665114</v>
      </c>
      <c r="Q47" s="30">
        <f>SUM(M47:P47)</f>
        <v>11143.29999999993</v>
      </c>
      <c r="R47" s="30">
        <f>F47+I47+L47+Q47</f>
        <v>12116.299999999814</v>
      </c>
      <c r="U47" s="28">
        <f>F47</f>
        <v>40.5</v>
      </c>
      <c r="V47" s="28">
        <f>I47</f>
        <v>0</v>
      </c>
      <c r="W47" s="28">
        <f>L47</f>
        <v>932.49999999988358</v>
      </c>
      <c r="X47" s="28">
        <f t="shared" si="29"/>
        <v>11143.29999999993</v>
      </c>
      <c r="Z47" s="32">
        <f>SUM(U47:Y47)</f>
        <v>12116.299999999814</v>
      </c>
    </row>
    <row r="48" spans="1:26" x14ac:dyDescent="0.2">
      <c r="A48" s="10" t="s">
        <v>5</v>
      </c>
      <c r="B48" s="6"/>
      <c r="C48" s="7"/>
      <c r="D48" s="30">
        <v>161</v>
      </c>
      <c r="E48" s="30"/>
      <c r="F48" s="30">
        <f t="shared" si="38"/>
        <v>161</v>
      </c>
      <c r="G48" s="30"/>
      <c r="H48" s="30"/>
      <c r="I48" s="30">
        <f t="shared" si="39"/>
        <v>0</v>
      </c>
      <c r="J48" s="30">
        <v>0</v>
      </c>
      <c r="K48" s="30"/>
      <c r="L48" s="30">
        <f t="shared" si="40"/>
        <v>0</v>
      </c>
      <c r="M48" s="30">
        <v>0</v>
      </c>
      <c r="N48" s="30">
        <v>0</v>
      </c>
      <c r="O48" s="30">
        <v>0</v>
      </c>
      <c r="P48" s="30">
        <v>0</v>
      </c>
      <c r="Q48" s="30">
        <f>SUM(M48:P48)</f>
        <v>0</v>
      </c>
      <c r="R48" s="30">
        <f>F48+I48+L48+Q48</f>
        <v>161</v>
      </c>
      <c r="U48" s="28">
        <f>F48</f>
        <v>161</v>
      </c>
      <c r="V48" s="28">
        <f>I48</f>
        <v>0</v>
      </c>
      <c r="W48" s="28">
        <f>L48</f>
        <v>0</v>
      </c>
      <c r="X48" s="28">
        <f t="shared" si="29"/>
        <v>0</v>
      </c>
      <c r="Z48" s="32">
        <f>SUM(U48:Y48)</f>
        <v>161</v>
      </c>
    </row>
    <row r="49" spans="1:26" x14ac:dyDescent="0.2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6" x14ac:dyDescent="0.2">
      <c r="A50" s="10" t="s">
        <v>13</v>
      </c>
      <c r="B50" s="6"/>
      <c r="C50" s="7"/>
      <c r="D50" s="30">
        <v>201.5</v>
      </c>
      <c r="E50" s="30"/>
      <c r="F50" s="30">
        <f>F51+F52</f>
        <v>201.5</v>
      </c>
      <c r="G50" s="30"/>
      <c r="H50" s="30"/>
      <c r="I50" s="30">
        <f>I51+I52</f>
        <v>0</v>
      </c>
      <c r="J50" s="30">
        <v>932.49999999988358</v>
      </c>
      <c r="K50" s="30"/>
      <c r="L50" s="30">
        <f>L51+L52</f>
        <v>932.49999999988358</v>
      </c>
      <c r="M50" s="30">
        <v>995.29999999993015</v>
      </c>
      <c r="N50" s="30">
        <v>1044.5000000001164</v>
      </c>
      <c r="O50" s="30">
        <v>7770.8333333333721</v>
      </c>
      <c r="P50" s="30">
        <v>1332.6666666665114</v>
      </c>
      <c r="Q50" s="30">
        <f>Q51+Q52</f>
        <v>11143.29999999993</v>
      </c>
      <c r="R50" s="30">
        <f>+R51+R52</f>
        <v>12277.299999999814</v>
      </c>
      <c r="U50" s="28">
        <f>F50</f>
        <v>201.5</v>
      </c>
      <c r="V50" s="28">
        <f>I50</f>
        <v>0</v>
      </c>
      <c r="W50" s="28">
        <f>L50</f>
        <v>932.49999999988358</v>
      </c>
      <c r="X50" s="28">
        <f t="shared" si="29"/>
        <v>11143.29999999993</v>
      </c>
      <c r="Z50" s="32">
        <f>+Z51+Z52</f>
        <v>12277.299999999814</v>
      </c>
    </row>
    <row r="51" spans="1:26" x14ac:dyDescent="0.2">
      <c r="A51" s="10" t="s">
        <v>4</v>
      </c>
      <c r="B51" s="6"/>
      <c r="C51" s="7"/>
      <c r="D51" s="30">
        <v>40.5</v>
      </c>
      <c r="E51" s="30"/>
      <c r="F51" s="30">
        <f t="shared" ref="F51:F52" si="41">SUM(D51:E51)</f>
        <v>40.5</v>
      </c>
      <c r="G51" s="30"/>
      <c r="H51" s="30"/>
      <c r="I51" s="30">
        <f t="shared" ref="I51:I52" si="42">SUM(G51:H51)</f>
        <v>0</v>
      </c>
      <c r="J51" s="30">
        <v>932.49999999988358</v>
      </c>
      <c r="K51" s="30"/>
      <c r="L51" s="30">
        <f t="shared" ref="L51:L52" si="43">SUM(J51:K51)</f>
        <v>932.49999999988358</v>
      </c>
      <c r="M51" s="30">
        <v>995.29999999993015</v>
      </c>
      <c r="N51" s="30">
        <v>1044.5000000001164</v>
      </c>
      <c r="O51" s="30">
        <v>7770.8333333333721</v>
      </c>
      <c r="P51" s="30">
        <v>1332.6666666665114</v>
      </c>
      <c r="Q51" s="30">
        <f>SUM(M51:P51)</f>
        <v>11143.29999999993</v>
      </c>
      <c r="R51" s="30">
        <f>F51+I51+L51+Q51</f>
        <v>12116.299999999814</v>
      </c>
      <c r="U51" s="28">
        <f>F51</f>
        <v>40.5</v>
      </c>
      <c r="V51" s="28">
        <f>I51</f>
        <v>0</v>
      </c>
      <c r="W51" s="28">
        <f>L51</f>
        <v>932.49999999988358</v>
      </c>
      <c r="X51" s="28">
        <f t="shared" si="29"/>
        <v>11143.29999999993</v>
      </c>
      <c r="Z51" s="32">
        <f>SUM(U51:Y51)</f>
        <v>12116.299999999814</v>
      </c>
    </row>
    <row r="52" spans="1:26" x14ac:dyDescent="0.2">
      <c r="A52" s="10" t="s">
        <v>5</v>
      </c>
      <c r="B52" s="6"/>
      <c r="C52" s="7"/>
      <c r="D52" s="30">
        <v>161</v>
      </c>
      <c r="E52" s="30"/>
      <c r="F52" s="30">
        <f t="shared" si="41"/>
        <v>161</v>
      </c>
      <c r="G52" s="30"/>
      <c r="H52" s="30"/>
      <c r="I52" s="30">
        <f t="shared" si="42"/>
        <v>0</v>
      </c>
      <c r="J52" s="30">
        <v>0</v>
      </c>
      <c r="K52" s="30"/>
      <c r="L52" s="30">
        <f t="shared" si="43"/>
        <v>0</v>
      </c>
      <c r="M52" s="30">
        <v>0</v>
      </c>
      <c r="N52" s="30">
        <v>0</v>
      </c>
      <c r="O52" s="30">
        <v>0</v>
      </c>
      <c r="P52" s="30">
        <v>0</v>
      </c>
      <c r="Q52" s="30">
        <f>SUM(M52:P52)</f>
        <v>0</v>
      </c>
      <c r="R52" s="30">
        <f>F52+I52+L52+Q52</f>
        <v>161</v>
      </c>
      <c r="U52" s="28">
        <f>F52</f>
        <v>161</v>
      </c>
      <c r="V52" s="28">
        <f>I52</f>
        <v>0</v>
      </c>
      <c r="W52" s="28">
        <f>L52</f>
        <v>0</v>
      </c>
      <c r="X52" s="28">
        <f t="shared" si="29"/>
        <v>0</v>
      </c>
      <c r="Z52" s="32">
        <f>SUM(U52:Y52)</f>
        <v>161</v>
      </c>
    </row>
    <row r="53" spans="1:26" x14ac:dyDescent="0.2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6" x14ac:dyDescent="0.2">
      <c r="A54" s="10" t="s">
        <v>14</v>
      </c>
      <c r="B54" s="6"/>
      <c r="C54" s="7"/>
      <c r="D54" s="30">
        <v>201.5</v>
      </c>
      <c r="E54" s="30"/>
      <c r="F54" s="30">
        <f>F55+F56</f>
        <v>201.5</v>
      </c>
      <c r="G54" s="30"/>
      <c r="H54" s="30"/>
      <c r="I54" s="30">
        <f>I55+I56</f>
        <v>0</v>
      </c>
      <c r="J54" s="30">
        <v>932.49999999988358</v>
      </c>
      <c r="K54" s="30"/>
      <c r="L54" s="30">
        <f>L55+L56</f>
        <v>932.49999999988358</v>
      </c>
      <c r="M54" s="30">
        <v>995.29999999993015</v>
      </c>
      <c r="N54" s="30">
        <v>1044.5000000001164</v>
      </c>
      <c r="O54" s="30">
        <v>7770.8333333333721</v>
      </c>
      <c r="P54" s="30">
        <v>1332.6666666665114</v>
      </c>
      <c r="Q54" s="30">
        <f>Q55+Q56</f>
        <v>11143.29999999993</v>
      </c>
      <c r="R54" s="30">
        <f>+R55+R56</f>
        <v>12277.299999999814</v>
      </c>
      <c r="U54" s="28">
        <f>F54</f>
        <v>201.5</v>
      </c>
      <c r="V54" s="28">
        <f>I54</f>
        <v>0</v>
      </c>
      <c r="W54" s="28">
        <f>L54</f>
        <v>932.49999999988358</v>
      </c>
      <c r="X54" s="28">
        <f t="shared" si="29"/>
        <v>11143.29999999993</v>
      </c>
      <c r="Z54" s="32">
        <f t="shared" ref="Z54" si="44">+Z55+Z56</f>
        <v>12277.299999999814</v>
      </c>
    </row>
    <row r="55" spans="1:26" x14ac:dyDescent="0.2">
      <c r="A55" s="10" t="s">
        <v>4</v>
      </c>
      <c r="B55" s="6"/>
      <c r="C55" s="7"/>
      <c r="D55" s="30">
        <v>40.5</v>
      </c>
      <c r="E55" s="30"/>
      <c r="F55" s="30">
        <f t="shared" ref="F55:F56" si="45">SUM(D55:E55)</f>
        <v>40.5</v>
      </c>
      <c r="G55" s="30"/>
      <c r="H55" s="30"/>
      <c r="I55" s="30">
        <f t="shared" ref="I55:I56" si="46">SUM(G55:H55)</f>
        <v>0</v>
      </c>
      <c r="J55" s="30">
        <v>932.49999999988358</v>
      </c>
      <c r="K55" s="30"/>
      <c r="L55" s="30">
        <f t="shared" ref="L55:L56" si="47">SUM(J55:K55)</f>
        <v>932.49999999988358</v>
      </c>
      <c r="M55" s="30">
        <v>995.29999999993015</v>
      </c>
      <c r="N55" s="30">
        <v>1044.5000000001164</v>
      </c>
      <c r="O55" s="30">
        <v>7770.8333333333721</v>
      </c>
      <c r="P55" s="30">
        <v>1332.6666666665114</v>
      </c>
      <c r="Q55" s="30">
        <f>SUM(M55:P55)</f>
        <v>11143.29999999993</v>
      </c>
      <c r="R55" s="30">
        <f>F55+I55+L55+Q55</f>
        <v>12116.299999999814</v>
      </c>
      <c r="U55" s="28">
        <f>F55</f>
        <v>40.5</v>
      </c>
      <c r="V55" s="28">
        <f>I55</f>
        <v>0</v>
      </c>
      <c r="W55" s="28">
        <f>L55</f>
        <v>932.49999999988358</v>
      </c>
      <c r="X55" s="28">
        <f t="shared" si="29"/>
        <v>11143.29999999993</v>
      </c>
      <c r="Z55" s="32">
        <f>SUM(U55:Y55)</f>
        <v>12116.299999999814</v>
      </c>
    </row>
    <row r="56" spans="1:26" x14ac:dyDescent="0.2">
      <c r="A56" s="10" t="s">
        <v>5</v>
      </c>
      <c r="B56" s="6"/>
      <c r="C56" s="7"/>
      <c r="D56" s="30">
        <v>161</v>
      </c>
      <c r="E56" s="30"/>
      <c r="F56" s="30">
        <f t="shared" si="45"/>
        <v>161</v>
      </c>
      <c r="G56" s="30"/>
      <c r="H56" s="30"/>
      <c r="I56" s="30">
        <f t="shared" si="46"/>
        <v>0</v>
      </c>
      <c r="J56" s="30">
        <v>0</v>
      </c>
      <c r="K56" s="30"/>
      <c r="L56" s="30">
        <f t="shared" si="47"/>
        <v>0</v>
      </c>
      <c r="M56" s="30">
        <v>0</v>
      </c>
      <c r="N56" s="30">
        <v>0</v>
      </c>
      <c r="O56" s="30">
        <v>0</v>
      </c>
      <c r="P56" s="30">
        <v>0</v>
      </c>
      <c r="Q56" s="30">
        <f>SUM(M56:P56)</f>
        <v>0</v>
      </c>
      <c r="R56" s="30">
        <f>F56+I56+L56+Q56</f>
        <v>161</v>
      </c>
      <c r="U56" s="28">
        <f>F56</f>
        <v>161</v>
      </c>
      <c r="V56" s="28">
        <f>I56</f>
        <v>0</v>
      </c>
      <c r="W56" s="28">
        <f>L56</f>
        <v>0</v>
      </c>
      <c r="X56" s="28">
        <f t="shared" si="29"/>
        <v>0</v>
      </c>
      <c r="Z56" s="32">
        <f>SUM(U56:Y56)</f>
        <v>161</v>
      </c>
    </row>
    <row r="57" spans="1:26" x14ac:dyDescent="0.2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6" ht="15.75" x14ac:dyDescent="0.25">
      <c r="A58" s="15" t="s">
        <v>15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</row>
    <row r="59" spans="1:26" x14ac:dyDescent="0.2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6" ht="15.75" x14ac:dyDescent="0.25">
      <c r="A60" s="5" t="s">
        <v>16</v>
      </c>
      <c r="B60" s="18"/>
      <c r="C60" s="19"/>
      <c r="D60" s="30">
        <v>0</v>
      </c>
      <c r="E60" s="30"/>
      <c r="F60" s="30">
        <f>+F62+F80</f>
        <v>0</v>
      </c>
      <c r="G60" s="30"/>
      <c r="H60" s="30"/>
      <c r="I60" s="30">
        <f>+I62+I80</f>
        <v>0</v>
      </c>
      <c r="J60" s="30">
        <v>7316.4920000000002</v>
      </c>
      <c r="K60" s="30"/>
      <c r="L60" s="30">
        <f>+L62+L80</f>
        <v>7316.4920000000002</v>
      </c>
      <c r="M60" s="30">
        <v>0</v>
      </c>
      <c r="N60" s="30">
        <v>23670.776000000002</v>
      </c>
      <c r="O60" s="30">
        <v>0</v>
      </c>
      <c r="P60" s="30">
        <v>0</v>
      </c>
      <c r="Q60" s="30">
        <f>+Q62+Q80</f>
        <v>23670.776000000002</v>
      </c>
      <c r="R60" s="30">
        <f t="shared" ref="R60" si="48">+R62+R80</f>
        <v>30987.268000000004</v>
      </c>
      <c r="U60" s="28">
        <f>F60</f>
        <v>0</v>
      </c>
      <c r="V60" s="28">
        <f>I60</f>
        <v>0</v>
      </c>
      <c r="W60" s="28">
        <f>L60</f>
        <v>7316.4920000000002</v>
      </c>
      <c r="X60" s="28">
        <f t="shared" si="29"/>
        <v>23670.776000000002</v>
      </c>
      <c r="Z60" s="32">
        <f t="shared" ref="Z60" si="49">+Z62+Z80</f>
        <v>30987.268000000004</v>
      </c>
    </row>
    <row r="61" spans="1:26" x14ac:dyDescent="0.2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6" ht="15.75" x14ac:dyDescent="0.25">
      <c r="A62" s="5" t="s">
        <v>17</v>
      </c>
      <c r="B62" s="18"/>
      <c r="C62" s="19"/>
      <c r="D62" s="30">
        <v>0</v>
      </c>
      <c r="E62" s="30"/>
      <c r="F62" s="30">
        <f>+F64+F72</f>
        <v>0</v>
      </c>
      <c r="G62" s="30"/>
      <c r="H62" s="30"/>
      <c r="I62" s="30">
        <f>+I64+I72</f>
        <v>0</v>
      </c>
      <c r="J62" s="30">
        <v>7316.4920000000002</v>
      </c>
      <c r="K62" s="30"/>
      <c r="L62" s="30">
        <f>+L64+L72</f>
        <v>7316.4920000000002</v>
      </c>
      <c r="M62" s="30">
        <v>0</v>
      </c>
      <c r="N62" s="30">
        <v>23670.776000000002</v>
      </c>
      <c r="O62" s="30">
        <v>0</v>
      </c>
      <c r="P62" s="30">
        <v>0</v>
      </c>
      <c r="Q62" s="30">
        <f>+Q64+Q72</f>
        <v>23670.776000000002</v>
      </c>
      <c r="R62" s="30">
        <f t="shared" ref="R62" si="50">+R64+R72</f>
        <v>30987.268000000004</v>
      </c>
      <c r="U62" s="28">
        <f>F62</f>
        <v>0</v>
      </c>
      <c r="V62" s="28">
        <f>I62</f>
        <v>0</v>
      </c>
      <c r="W62" s="28">
        <f>L62</f>
        <v>7316.4920000000002</v>
      </c>
      <c r="X62" s="28">
        <f t="shared" si="29"/>
        <v>23670.776000000002</v>
      </c>
      <c r="Z62" s="32">
        <f t="shared" ref="Z62" si="51">+Z64+Z72</f>
        <v>30987.268000000004</v>
      </c>
    </row>
    <row r="63" spans="1:26" x14ac:dyDescent="0.2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spans="1:26" ht="15.75" x14ac:dyDescent="0.25">
      <c r="A64" s="5" t="s">
        <v>18</v>
      </c>
      <c r="B64" s="18"/>
      <c r="C64" s="19"/>
      <c r="D64" s="30">
        <v>0</v>
      </c>
      <c r="E64" s="30"/>
      <c r="F64" s="30">
        <f>SUM(F65:F70)</f>
        <v>0</v>
      </c>
      <c r="G64" s="30"/>
      <c r="H64" s="30"/>
      <c r="I64" s="30">
        <f>SUM(I65:I70)</f>
        <v>0</v>
      </c>
      <c r="J64" s="30">
        <v>7316.4920000000002</v>
      </c>
      <c r="K64" s="30"/>
      <c r="L64" s="30">
        <f>SUM(L65:L70)</f>
        <v>7316.4920000000002</v>
      </c>
      <c r="M64" s="30">
        <v>0</v>
      </c>
      <c r="N64" s="30">
        <v>23670.776000000002</v>
      </c>
      <c r="O64" s="30">
        <v>0</v>
      </c>
      <c r="P64" s="30">
        <v>0</v>
      </c>
      <c r="Q64" s="30">
        <f>SUM(Q65:Q70)</f>
        <v>23670.776000000002</v>
      </c>
      <c r="R64" s="30">
        <f t="shared" ref="R64" si="52">SUM(R65:R70)</f>
        <v>30987.268000000004</v>
      </c>
      <c r="U64" s="28">
        <f t="shared" ref="U64:U70" si="53">F64</f>
        <v>0</v>
      </c>
      <c r="V64" s="28">
        <f t="shared" ref="V64:V70" si="54">I64</f>
        <v>0</v>
      </c>
      <c r="W64" s="28">
        <f t="shared" ref="W64:W70" si="55">L64</f>
        <v>7316.4920000000002</v>
      </c>
      <c r="X64" s="28">
        <f t="shared" si="29"/>
        <v>23670.776000000002</v>
      </c>
      <c r="Z64" s="32">
        <f t="shared" ref="Z64" si="56">SUM(Z65:Z70)</f>
        <v>30987.268000000004</v>
      </c>
    </row>
    <row r="65" spans="1:26" x14ac:dyDescent="0.2">
      <c r="A65" s="10" t="s">
        <v>19</v>
      </c>
      <c r="B65" s="6"/>
      <c r="C65" s="7"/>
      <c r="D65" s="30">
        <v>0</v>
      </c>
      <c r="E65" s="30"/>
      <c r="F65" s="30">
        <f t="shared" ref="F65:F70" si="57">SUM(D65:E65)</f>
        <v>0</v>
      </c>
      <c r="G65" s="30"/>
      <c r="H65" s="30"/>
      <c r="I65" s="30">
        <f t="shared" ref="I65:I70" si="58">SUM(G65:H65)</f>
        <v>0</v>
      </c>
      <c r="J65" s="30">
        <v>0</v>
      </c>
      <c r="K65" s="30"/>
      <c r="L65" s="30">
        <f t="shared" ref="L65:L70" si="59">SUM(J65:K65)</f>
        <v>0</v>
      </c>
      <c r="M65" s="30">
        <v>0</v>
      </c>
      <c r="N65" s="30">
        <v>0</v>
      </c>
      <c r="O65" s="30">
        <v>0</v>
      </c>
      <c r="P65" s="30">
        <v>0</v>
      </c>
      <c r="Q65" s="30">
        <f t="shared" ref="Q65:Q70" si="60">SUM(M65:P65)</f>
        <v>0</v>
      </c>
      <c r="R65" s="30">
        <f t="shared" ref="R65:R70" si="61">F65+I65+L65+Q65</f>
        <v>0</v>
      </c>
      <c r="U65" s="28">
        <f t="shared" si="53"/>
        <v>0</v>
      </c>
      <c r="V65" s="28">
        <f t="shared" si="54"/>
        <v>0</v>
      </c>
      <c r="W65" s="28">
        <f t="shared" si="55"/>
        <v>0</v>
      </c>
      <c r="X65" s="28">
        <f t="shared" si="29"/>
        <v>0</v>
      </c>
      <c r="Z65" s="32">
        <f>SUM(U65:Y65)</f>
        <v>0</v>
      </c>
    </row>
    <row r="66" spans="1:26" x14ac:dyDescent="0.2">
      <c r="A66" s="10" t="s">
        <v>20</v>
      </c>
      <c r="B66" s="6"/>
      <c r="C66" s="7"/>
      <c r="D66" s="30">
        <v>0</v>
      </c>
      <c r="E66" s="30"/>
      <c r="F66" s="30">
        <f t="shared" si="57"/>
        <v>0</v>
      </c>
      <c r="G66" s="30"/>
      <c r="H66" s="30"/>
      <c r="I66" s="30">
        <f t="shared" si="58"/>
        <v>0</v>
      </c>
      <c r="J66" s="30">
        <v>7316.4920000000002</v>
      </c>
      <c r="K66" s="30"/>
      <c r="L66" s="30">
        <f t="shared" si="59"/>
        <v>7316.4920000000002</v>
      </c>
      <c r="M66" s="30">
        <v>0</v>
      </c>
      <c r="N66" s="30">
        <v>23670.776000000002</v>
      </c>
      <c r="O66" s="30">
        <v>0</v>
      </c>
      <c r="P66" s="30">
        <v>0</v>
      </c>
      <c r="Q66" s="30">
        <f t="shared" si="60"/>
        <v>23670.776000000002</v>
      </c>
      <c r="R66" s="30">
        <f t="shared" si="61"/>
        <v>30987.268000000004</v>
      </c>
      <c r="U66" s="28">
        <f t="shared" si="53"/>
        <v>0</v>
      </c>
      <c r="V66" s="28">
        <f t="shared" si="54"/>
        <v>0</v>
      </c>
      <c r="W66" s="28">
        <f t="shared" si="55"/>
        <v>7316.4920000000002</v>
      </c>
      <c r="X66" s="28">
        <f t="shared" si="29"/>
        <v>23670.776000000002</v>
      </c>
      <c r="Z66" s="32">
        <f t="shared" ref="Z66:Z70" si="62">SUM(U66:Y66)</f>
        <v>30987.268000000004</v>
      </c>
    </row>
    <row r="67" spans="1:26" x14ac:dyDescent="0.2">
      <c r="A67" s="10" t="s">
        <v>21</v>
      </c>
      <c r="B67" s="6"/>
      <c r="C67" s="7"/>
      <c r="D67" s="30">
        <v>0</v>
      </c>
      <c r="E67" s="30"/>
      <c r="F67" s="30">
        <f t="shared" si="57"/>
        <v>0</v>
      </c>
      <c r="G67" s="30"/>
      <c r="H67" s="30"/>
      <c r="I67" s="30">
        <f t="shared" si="58"/>
        <v>0</v>
      </c>
      <c r="J67" s="30">
        <v>0</v>
      </c>
      <c r="K67" s="30"/>
      <c r="L67" s="30">
        <f t="shared" si="59"/>
        <v>0</v>
      </c>
      <c r="M67" s="30">
        <v>0</v>
      </c>
      <c r="N67" s="30">
        <v>0</v>
      </c>
      <c r="O67" s="30">
        <v>0</v>
      </c>
      <c r="P67" s="30">
        <v>0</v>
      </c>
      <c r="Q67" s="30">
        <f t="shared" si="60"/>
        <v>0</v>
      </c>
      <c r="R67" s="30">
        <f t="shared" si="61"/>
        <v>0</v>
      </c>
      <c r="U67" s="28">
        <f t="shared" si="53"/>
        <v>0</v>
      </c>
      <c r="V67" s="28">
        <f t="shared" si="54"/>
        <v>0</v>
      </c>
      <c r="W67" s="28">
        <f t="shared" si="55"/>
        <v>0</v>
      </c>
      <c r="X67" s="28">
        <f t="shared" si="29"/>
        <v>0</v>
      </c>
      <c r="Z67" s="32">
        <f t="shared" si="62"/>
        <v>0</v>
      </c>
    </row>
    <row r="68" spans="1:26" x14ac:dyDescent="0.2">
      <c r="A68" s="10" t="s">
        <v>22</v>
      </c>
      <c r="B68" s="6"/>
      <c r="C68" s="7"/>
      <c r="D68" s="30">
        <v>0</v>
      </c>
      <c r="E68" s="30"/>
      <c r="F68" s="30">
        <f t="shared" si="57"/>
        <v>0</v>
      </c>
      <c r="G68" s="30"/>
      <c r="H68" s="30"/>
      <c r="I68" s="30">
        <f t="shared" si="58"/>
        <v>0</v>
      </c>
      <c r="J68" s="30">
        <v>0</v>
      </c>
      <c r="K68" s="30"/>
      <c r="L68" s="30">
        <f t="shared" si="59"/>
        <v>0</v>
      </c>
      <c r="M68" s="30">
        <v>0</v>
      </c>
      <c r="N68" s="30">
        <v>0</v>
      </c>
      <c r="O68" s="30">
        <v>0</v>
      </c>
      <c r="P68" s="30">
        <v>0</v>
      </c>
      <c r="Q68" s="30">
        <f t="shared" si="60"/>
        <v>0</v>
      </c>
      <c r="R68" s="30">
        <f t="shared" si="61"/>
        <v>0</v>
      </c>
      <c r="U68" s="28">
        <f t="shared" si="53"/>
        <v>0</v>
      </c>
      <c r="V68" s="28">
        <f t="shared" si="54"/>
        <v>0</v>
      </c>
      <c r="W68" s="28">
        <f t="shared" si="55"/>
        <v>0</v>
      </c>
      <c r="X68" s="28">
        <f t="shared" si="29"/>
        <v>0</v>
      </c>
      <c r="Z68" s="32">
        <f t="shared" si="62"/>
        <v>0</v>
      </c>
    </row>
    <row r="69" spans="1:26" x14ac:dyDescent="0.2">
      <c r="A69" s="10" t="s">
        <v>23</v>
      </c>
      <c r="B69" s="6"/>
      <c r="C69" s="7"/>
      <c r="D69" s="30">
        <v>0</v>
      </c>
      <c r="E69" s="30"/>
      <c r="F69" s="30">
        <f t="shared" si="57"/>
        <v>0</v>
      </c>
      <c r="G69" s="30"/>
      <c r="H69" s="30"/>
      <c r="I69" s="30">
        <f t="shared" si="58"/>
        <v>0</v>
      </c>
      <c r="J69" s="30">
        <v>0</v>
      </c>
      <c r="K69" s="30"/>
      <c r="L69" s="30">
        <f t="shared" si="59"/>
        <v>0</v>
      </c>
      <c r="M69" s="30">
        <v>0</v>
      </c>
      <c r="N69" s="30">
        <v>0</v>
      </c>
      <c r="O69" s="30">
        <v>0</v>
      </c>
      <c r="P69" s="30">
        <v>0</v>
      </c>
      <c r="Q69" s="30">
        <f t="shared" si="60"/>
        <v>0</v>
      </c>
      <c r="R69" s="30">
        <f t="shared" si="61"/>
        <v>0</v>
      </c>
      <c r="U69" s="28">
        <f t="shared" si="53"/>
        <v>0</v>
      </c>
      <c r="V69" s="28">
        <f t="shared" si="54"/>
        <v>0</v>
      </c>
      <c r="W69" s="28">
        <f t="shared" si="55"/>
        <v>0</v>
      </c>
      <c r="X69" s="28">
        <f t="shared" si="29"/>
        <v>0</v>
      </c>
      <c r="Z69" s="32">
        <f t="shared" si="62"/>
        <v>0</v>
      </c>
    </row>
    <row r="70" spans="1:26" x14ac:dyDescent="0.2">
      <c r="A70" s="10" t="s">
        <v>24</v>
      </c>
      <c r="B70" s="6"/>
      <c r="C70" s="7"/>
      <c r="D70" s="30">
        <v>0</v>
      </c>
      <c r="E70" s="30"/>
      <c r="F70" s="30">
        <f t="shared" si="57"/>
        <v>0</v>
      </c>
      <c r="G70" s="30"/>
      <c r="H70" s="30"/>
      <c r="I70" s="30">
        <f t="shared" si="58"/>
        <v>0</v>
      </c>
      <c r="J70" s="30">
        <v>0</v>
      </c>
      <c r="K70" s="30"/>
      <c r="L70" s="30">
        <f t="shared" si="59"/>
        <v>0</v>
      </c>
      <c r="M70" s="30">
        <v>0</v>
      </c>
      <c r="N70" s="30">
        <v>0</v>
      </c>
      <c r="O70" s="30">
        <v>0</v>
      </c>
      <c r="P70" s="30">
        <v>0</v>
      </c>
      <c r="Q70" s="30">
        <f t="shared" si="60"/>
        <v>0</v>
      </c>
      <c r="R70" s="30">
        <f t="shared" si="61"/>
        <v>0</v>
      </c>
      <c r="U70" s="28">
        <f t="shared" si="53"/>
        <v>0</v>
      </c>
      <c r="V70" s="28">
        <f t="shared" si="54"/>
        <v>0</v>
      </c>
      <c r="W70" s="28">
        <f t="shared" si="55"/>
        <v>0</v>
      </c>
      <c r="X70" s="28">
        <f t="shared" si="29"/>
        <v>0</v>
      </c>
      <c r="Z70" s="32">
        <f t="shared" si="62"/>
        <v>0</v>
      </c>
    </row>
    <row r="71" spans="1:26" x14ac:dyDescent="0.2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1:26" ht="15.75" x14ac:dyDescent="0.25">
      <c r="A72" s="5" t="s">
        <v>25</v>
      </c>
      <c r="B72" s="18"/>
      <c r="C72" s="19"/>
      <c r="D72" s="30">
        <v>0</v>
      </c>
      <c r="E72" s="30"/>
      <c r="F72" s="30">
        <f>SUM(F73:F78)</f>
        <v>0</v>
      </c>
      <c r="G72" s="30"/>
      <c r="H72" s="30"/>
      <c r="I72" s="30">
        <f>SUM(I73:I78)</f>
        <v>0</v>
      </c>
      <c r="J72" s="30">
        <v>0</v>
      </c>
      <c r="K72" s="30"/>
      <c r="L72" s="30">
        <f>SUM(L73:L78)</f>
        <v>0</v>
      </c>
      <c r="M72" s="30">
        <v>0</v>
      </c>
      <c r="N72" s="30">
        <v>0</v>
      </c>
      <c r="O72" s="30">
        <v>0</v>
      </c>
      <c r="P72" s="30">
        <v>0</v>
      </c>
      <c r="Q72" s="30">
        <f>SUM(Q73:Q78)</f>
        <v>0</v>
      </c>
      <c r="R72" s="30">
        <f t="shared" ref="R72" si="63">SUM(R73:R78)</f>
        <v>0</v>
      </c>
      <c r="U72" s="28">
        <f t="shared" ref="U72:U78" si="64">F72</f>
        <v>0</v>
      </c>
      <c r="V72" s="28">
        <f t="shared" ref="V72:V78" si="65">I72</f>
        <v>0</v>
      </c>
      <c r="W72" s="28">
        <f t="shared" ref="W72:W78" si="66">L72</f>
        <v>0</v>
      </c>
      <c r="X72" s="28">
        <f t="shared" si="29"/>
        <v>0</v>
      </c>
      <c r="Z72" s="32">
        <f t="shared" ref="Z72" si="67">SUM(Z73:Z78)</f>
        <v>0</v>
      </c>
    </row>
    <row r="73" spans="1:26" x14ac:dyDescent="0.2">
      <c r="A73" s="10" t="s">
        <v>19</v>
      </c>
      <c r="B73" s="6"/>
      <c r="C73" s="7"/>
      <c r="D73" s="30">
        <v>0</v>
      </c>
      <c r="E73" s="30"/>
      <c r="F73" s="30">
        <f t="shared" ref="F73:F78" si="68">SUM(D73:E73)</f>
        <v>0</v>
      </c>
      <c r="G73" s="30"/>
      <c r="H73" s="30"/>
      <c r="I73" s="30">
        <f t="shared" ref="I73:I78" si="69">SUM(G73:H73)</f>
        <v>0</v>
      </c>
      <c r="J73" s="30">
        <v>0</v>
      </c>
      <c r="K73" s="30"/>
      <c r="L73" s="30">
        <f t="shared" ref="L73:L78" si="70">SUM(J73:K73)</f>
        <v>0</v>
      </c>
      <c r="M73" s="30">
        <v>0</v>
      </c>
      <c r="N73" s="30">
        <v>0</v>
      </c>
      <c r="O73" s="30">
        <v>0</v>
      </c>
      <c r="P73" s="30">
        <v>0</v>
      </c>
      <c r="Q73" s="30">
        <f t="shared" ref="Q73:Q78" si="71">SUM(M73:P73)</f>
        <v>0</v>
      </c>
      <c r="R73" s="30">
        <f t="shared" ref="R73:R78" si="72">F73+I73+L73+Q73</f>
        <v>0</v>
      </c>
      <c r="U73" s="28">
        <f t="shared" si="64"/>
        <v>0</v>
      </c>
      <c r="V73" s="28">
        <f t="shared" si="65"/>
        <v>0</v>
      </c>
      <c r="W73" s="28">
        <f t="shared" si="66"/>
        <v>0</v>
      </c>
      <c r="X73" s="28">
        <f t="shared" si="29"/>
        <v>0</v>
      </c>
      <c r="Z73" s="32">
        <f>SUM(U73:Y73)</f>
        <v>0</v>
      </c>
    </row>
    <row r="74" spans="1:26" x14ac:dyDescent="0.2">
      <c r="A74" s="10" t="s">
        <v>20</v>
      </c>
      <c r="B74" s="6"/>
      <c r="C74" s="7"/>
      <c r="D74" s="30">
        <v>0</v>
      </c>
      <c r="E74" s="30"/>
      <c r="F74" s="30">
        <f t="shared" si="68"/>
        <v>0</v>
      </c>
      <c r="G74" s="30"/>
      <c r="H74" s="30"/>
      <c r="I74" s="30">
        <f t="shared" si="69"/>
        <v>0</v>
      </c>
      <c r="J74" s="30">
        <v>0</v>
      </c>
      <c r="K74" s="30"/>
      <c r="L74" s="30">
        <f t="shared" si="70"/>
        <v>0</v>
      </c>
      <c r="M74" s="30">
        <v>0</v>
      </c>
      <c r="N74" s="30">
        <v>0</v>
      </c>
      <c r="O74" s="30">
        <v>0</v>
      </c>
      <c r="P74" s="30">
        <v>0</v>
      </c>
      <c r="Q74" s="30">
        <f t="shared" si="71"/>
        <v>0</v>
      </c>
      <c r="R74" s="30">
        <f t="shared" si="72"/>
        <v>0</v>
      </c>
      <c r="U74" s="28">
        <f t="shared" si="64"/>
        <v>0</v>
      </c>
      <c r="V74" s="28">
        <f t="shared" si="65"/>
        <v>0</v>
      </c>
      <c r="W74" s="28">
        <f t="shared" si="66"/>
        <v>0</v>
      </c>
      <c r="X74" s="28">
        <f t="shared" si="29"/>
        <v>0</v>
      </c>
      <c r="Z74" s="32">
        <f t="shared" ref="Z74:Z78" si="73">SUM(U74:Y74)</f>
        <v>0</v>
      </c>
    </row>
    <row r="75" spans="1:26" x14ac:dyDescent="0.2">
      <c r="A75" s="10" t="s">
        <v>21</v>
      </c>
      <c r="B75" s="6"/>
      <c r="C75" s="7"/>
      <c r="D75" s="30">
        <v>0</v>
      </c>
      <c r="E75" s="30"/>
      <c r="F75" s="30">
        <f t="shared" si="68"/>
        <v>0</v>
      </c>
      <c r="G75" s="30"/>
      <c r="H75" s="30"/>
      <c r="I75" s="30">
        <f t="shared" si="69"/>
        <v>0</v>
      </c>
      <c r="J75" s="30">
        <v>0</v>
      </c>
      <c r="K75" s="30"/>
      <c r="L75" s="30">
        <f t="shared" si="70"/>
        <v>0</v>
      </c>
      <c r="M75" s="30">
        <v>0</v>
      </c>
      <c r="N75" s="30">
        <v>0</v>
      </c>
      <c r="O75" s="30">
        <v>0</v>
      </c>
      <c r="P75" s="30">
        <v>0</v>
      </c>
      <c r="Q75" s="30">
        <f t="shared" si="71"/>
        <v>0</v>
      </c>
      <c r="R75" s="30">
        <f t="shared" si="72"/>
        <v>0</v>
      </c>
      <c r="U75" s="28">
        <f t="shared" si="64"/>
        <v>0</v>
      </c>
      <c r="V75" s="28">
        <f t="shared" si="65"/>
        <v>0</v>
      </c>
      <c r="W75" s="28">
        <f t="shared" si="66"/>
        <v>0</v>
      </c>
      <c r="X75" s="28">
        <f t="shared" si="29"/>
        <v>0</v>
      </c>
      <c r="Z75" s="32">
        <f t="shared" si="73"/>
        <v>0</v>
      </c>
    </row>
    <row r="76" spans="1:26" x14ac:dyDescent="0.2">
      <c r="A76" s="10" t="s">
        <v>26</v>
      </c>
      <c r="B76" s="6"/>
      <c r="C76" s="7"/>
      <c r="D76" s="30">
        <v>0</v>
      </c>
      <c r="E76" s="30"/>
      <c r="F76" s="30">
        <f t="shared" si="68"/>
        <v>0</v>
      </c>
      <c r="G76" s="30"/>
      <c r="H76" s="30"/>
      <c r="I76" s="30">
        <f t="shared" si="69"/>
        <v>0</v>
      </c>
      <c r="J76" s="30">
        <v>0</v>
      </c>
      <c r="K76" s="30"/>
      <c r="L76" s="30">
        <f t="shared" si="70"/>
        <v>0</v>
      </c>
      <c r="M76" s="30">
        <v>0</v>
      </c>
      <c r="N76" s="30">
        <v>0</v>
      </c>
      <c r="O76" s="30">
        <v>0</v>
      </c>
      <c r="P76" s="30">
        <v>0</v>
      </c>
      <c r="Q76" s="30">
        <f t="shared" si="71"/>
        <v>0</v>
      </c>
      <c r="R76" s="30">
        <f t="shared" si="72"/>
        <v>0</v>
      </c>
      <c r="U76" s="28">
        <f t="shared" si="64"/>
        <v>0</v>
      </c>
      <c r="V76" s="28">
        <f t="shared" si="65"/>
        <v>0</v>
      </c>
      <c r="W76" s="28">
        <f t="shared" si="66"/>
        <v>0</v>
      </c>
      <c r="X76" s="28">
        <f t="shared" si="29"/>
        <v>0</v>
      </c>
      <c r="Z76" s="32">
        <f t="shared" si="73"/>
        <v>0</v>
      </c>
    </row>
    <row r="77" spans="1:26" x14ac:dyDescent="0.2">
      <c r="A77" s="10" t="s">
        <v>23</v>
      </c>
      <c r="B77" s="6"/>
      <c r="C77" s="7"/>
      <c r="D77" s="30">
        <v>0</v>
      </c>
      <c r="E77" s="30"/>
      <c r="F77" s="30">
        <f t="shared" si="68"/>
        <v>0</v>
      </c>
      <c r="G77" s="30"/>
      <c r="H77" s="30"/>
      <c r="I77" s="30">
        <f t="shared" si="69"/>
        <v>0</v>
      </c>
      <c r="J77" s="30">
        <v>0</v>
      </c>
      <c r="K77" s="30"/>
      <c r="L77" s="30">
        <f t="shared" si="70"/>
        <v>0</v>
      </c>
      <c r="M77" s="30">
        <v>0</v>
      </c>
      <c r="N77" s="30">
        <v>0</v>
      </c>
      <c r="O77" s="30">
        <v>0</v>
      </c>
      <c r="P77" s="30">
        <v>0</v>
      </c>
      <c r="Q77" s="30">
        <f t="shared" si="71"/>
        <v>0</v>
      </c>
      <c r="R77" s="30">
        <f t="shared" si="72"/>
        <v>0</v>
      </c>
      <c r="U77" s="28">
        <f t="shared" si="64"/>
        <v>0</v>
      </c>
      <c r="V77" s="28">
        <f t="shared" si="65"/>
        <v>0</v>
      </c>
      <c r="W77" s="28">
        <f t="shared" si="66"/>
        <v>0</v>
      </c>
      <c r="X77" s="28">
        <f t="shared" si="29"/>
        <v>0</v>
      </c>
      <c r="Z77" s="32">
        <f t="shared" si="73"/>
        <v>0</v>
      </c>
    </row>
    <row r="78" spans="1:26" x14ac:dyDescent="0.2">
      <c r="A78" s="10" t="s">
        <v>27</v>
      </c>
      <c r="B78" s="6"/>
      <c r="C78" s="7"/>
      <c r="D78" s="30">
        <v>0</v>
      </c>
      <c r="E78" s="30"/>
      <c r="F78" s="30">
        <f t="shared" si="68"/>
        <v>0</v>
      </c>
      <c r="G78" s="30"/>
      <c r="H78" s="30"/>
      <c r="I78" s="30">
        <f t="shared" si="69"/>
        <v>0</v>
      </c>
      <c r="J78" s="30">
        <v>0</v>
      </c>
      <c r="K78" s="30"/>
      <c r="L78" s="30">
        <f t="shared" si="70"/>
        <v>0</v>
      </c>
      <c r="M78" s="30">
        <v>0</v>
      </c>
      <c r="N78" s="30">
        <v>0</v>
      </c>
      <c r="O78" s="30">
        <v>0</v>
      </c>
      <c r="P78" s="30">
        <v>0</v>
      </c>
      <c r="Q78" s="30">
        <f t="shared" si="71"/>
        <v>0</v>
      </c>
      <c r="R78" s="30">
        <f t="shared" si="72"/>
        <v>0</v>
      </c>
      <c r="U78" s="28">
        <f t="shared" si="64"/>
        <v>0</v>
      </c>
      <c r="V78" s="28">
        <f t="shared" si="65"/>
        <v>0</v>
      </c>
      <c r="W78" s="28">
        <f t="shared" si="66"/>
        <v>0</v>
      </c>
      <c r="X78" s="28">
        <f t="shared" si="29"/>
        <v>0</v>
      </c>
      <c r="Z78" s="32">
        <f t="shared" si="73"/>
        <v>0</v>
      </c>
    </row>
    <row r="79" spans="1:26" x14ac:dyDescent="0.2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1:26" ht="15.75" x14ac:dyDescent="0.25">
      <c r="A80" s="20" t="s">
        <v>28</v>
      </c>
      <c r="B80" s="21"/>
      <c r="C80" s="22"/>
      <c r="D80" s="30">
        <v>0</v>
      </c>
      <c r="E80" s="30"/>
      <c r="F80" s="30">
        <f>+F82+F90</f>
        <v>0</v>
      </c>
      <c r="G80" s="30"/>
      <c r="H80" s="30"/>
      <c r="I80" s="30">
        <f>+I82+I90</f>
        <v>0</v>
      </c>
      <c r="J80" s="30">
        <v>0</v>
      </c>
      <c r="K80" s="30"/>
      <c r="L80" s="30">
        <f>+L82+L90</f>
        <v>0</v>
      </c>
      <c r="M80" s="30">
        <v>0</v>
      </c>
      <c r="N80" s="30">
        <v>0</v>
      </c>
      <c r="O80" s="30">
        <v>0</v>
      </c>
      <c r="P80" s="30">
        <v>0</v>
      </c>
      <c r="Q80" s="30">
        <f>+Q82+Q90</f>
        <v>0</v>
      </c>
      <c r="R80" s="30">
        <f t="shared" ref="R80" si="74">+R82+R90</f>
        <v>0</v>
      </c>
      <c r="U80" s="28">
        <f>F80</f>
        <v>0</v>
      </c>
      <c r="V80" s="28">
        <f>I80</f>
        <v>0</v>
      </c>
      <c r="W80" s="28">
        <f>L80</f>
        <v>0</v>
      </c>
      <c r="X80" s="28">
        <f t="shared" si="29"/>
        <v>0</v>
      </c>
      <c r="Z80" s="32">
        <f t="shared" ref="Z80" si="75">+Z82+Z90</f>
        <v>0</v>
      </c>
    </row>
    <row r="81" spans="1:26" x14ac:dyDescent="0.2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26" ht="15.75" x14ac:dyDescent="0.25">
      <c r="A82" s="20" t="s">
        <v>29</v>
      </c>
      <c r="B82" s="21"/>
      <c r="C82" s="22"/>
      <c r="D82" s="30">
        <v>0</v>
      </c>
      <c r="E82" s="30"/>
      <c r="F82" s="30">
        <f>SUM(F83:F88)</f>
        <v>0</v>
      </c>
      <c r="G82" s="30"/>
      <c r="H82" s="30"/>
      <c r="I82" s="30">
        <f>SUM(I83:I88)</f>
        <v>0</v>
      </c>
      <c r="J82" s="30">
        <v>0</v>
      </c>
      <c r="K82" s="30"/>
      <c r="L82" s="30">
        <f>SUM(L83:L88)</f>
        <v>0</v>
      </c>
      <c r="M82" s="30">
        <v>0</v>
      </c>
      <c r="N82" s="30">
        <v>0</v>
      </c>
      <c r="O82" s="30">
        <v>0</v>
      </c>
      <c r="P82" s="30">
        <v>0</v>
      </c>
      <c r="Q82" s="30">
        <f>SUM(Q83:Q88)</f>
        <v>0</v>
      </c>
      <c r="R82" s="30">
        <f t="shared" ref="R82" si="76">SUM(R83:R88)</f>
        <v>0</v>
      </c>
      <c r="U82" s="28">
        <f t="shared" ref="U82:U88" si="77">F82</f>
        <v>0</v>
      </c>
      <c r="V82" s="28">
        <f t="shared" ref="V82:V88" si="78">I82</f>
        <v>0</v>
      </c>
      <c r="W82" s="28">
        <f t="shared" ref="W82:W88" si="79">L82</f>
        <v>0</v>
      </c>
      <c r="X82" s="28">
        <f t="shared" si="29"/>
        <v>0</v>
      </c>
      <c r="Z82" s="32">
        <f t="shared" ref="Z82" si="80">SUM(Z83:Z88)</f>
        <v>0</v>
      </c>
    </row>
    <row r="83" spans="1:26" x14ac:dyDescent="0.2">
      <c r="A83" s="10" t="s">
        <v>19</v>
      </c>
      <c r="B83" s="6"/>
      <c r="C83" s="7"/>
      <c r="D83" s="30">
        <v>0</v>
      </c>
      <c r="E83" s="30"/>
      <c r="F83" s="30">
        <f t="shared" ref="F83:F88" si="81">SUM(D83:E83)</f>
        <v>0</v>
      </c>
      <c r="G83" s="30"/>
      <c r="H83" s="30"/>
      <c r="I83" s="30">
        <f t="shared" ref="I83:I88" si="82">SUM(G83:H83)</f>
        <v>0</v>
      </c>
      <c r="J83" s="30">
        <v>0</v>
      </c>
      <c r="K83" s="30"/>
      <c r="L83" s="30">
        <f t="shared" ref="L83:L88" si="83">SUM(J83:K83)</f>
        <v>0</v>
      </c>
      <c r="M83" s="30">
        <v>0</v>
      </c>
      <c r="N83" s="30">
        <v>0</v>
      </c>
      <c r="O83" s="30">
        <v>0</v>
      </c>
      <c r="P83" s="30">
        <v>0</v>
      </c>
      <c r="Q83" s="30">
        <f t="shared" ref="Q83:Q88" si="84">SUM(M83:P83)</f>
        <v>0</v>
      </c>
      <c r="R83" s="30">
        <f t="shared" ref="R83:R88" si="85">F83+I83+L83+Q83</f>
        <v>0</v>
      </c>
      <c r="U83" s="28">
        <f t="shared" si="77"/>
        <v>0</v>
      </c>
      <c r="V83" s="28">
        <f t="shared" si="78"/>
        <v>0</v>
      </c>
      <c r="W83" s="28">
        <f t="shared" si="79"/>
        <v>0</v>
      </c>
      <c r="X83" s="28">
        <f t="shared" si="29"/>
        <v>0</v>
      </c>
      <c r="Z83" s="32">
        <f>SUM(U83:Y83)</f>
        <v>0</v>
      </c>
    </row>
    <row r="84" spans="1:26" x14ac:dyDescent="0.2">
      <c r="A84" s="10" t="s">
        <v>20</v>
      </c>
      <c r="B84" s="6"/>
      <c r="C84" s="7"/>
      <c r="D84" s="30">
        <v>0</v>
      </c>
      <c r="E84" s="30"/>
      <c r="F84" s="30">
        <f t="shared" si="81"/>
        <v>0</v>
      </c>
      <c r="G84" s="30"/>
      <c r="H84" s="30"/>
      <c r="I84" s="30">
        <f t="shared" si="82"/>
        <v>0</v>
      </c>
      <c r="J84" s="30">
        <v>0</v>
      </c>
      <c r="K84" s="30"/>
      <c r="L84" s="30">
        <f t="shared" si="83"/>
        <v>0</v>
      </c>
      <c r="M84" s="30">
        <v>0</v>
      </c>
      <c r="N84" s="30">
        <v>0</v>
      </c>
      <c r="O84" s="30">
        <v>0</v>
      </c>
      <c r="P84" s="30">
        <v>0</v>
      </c>
      <c r="Q84" s="30">
        <f t="shared" si="84"/>
        <v>0</v>
      </c>
      <c r="R84" s="30">
        <f t="shared" si="85"/>
        <v>0</v>
      </c>
      <c r="U84" s="28">
        <f t="shared" si="77"/>
        <v>0</v>
      </c>
      <c r="V84" s="28">
        <f t="shared" si="78"/>
        <v>0</v>
      </c>
      <c r="W84" s="28">
        <f t="shared" si="79"/>
        <v>0</v>
      </c>
      <c r="X84" s="28">
        <f t="shared" si="29"/>
        <v>0</v>
      </c>
      <c r="Z84" s="32">
        <f t="shared" ref="Z84:Z88" si="86">SUM(U84:Y84)</f>
        <v>0</v>
      </c>
    </row>
    <row r="85" spans="1:26" x14ac:dyDescent="0.2">
      <c r="A85" s="23" t="s">
        <v>21</v>
      </c>
      <c r="B85" s="24"/>
      <c r="C85" s="25"/>
      <c r="D85" s="30">
        <v>0</v>
      </c>
      <c r="E85" s="30"/>
      <c r="F85" s="30">
        <f t="shared" si="81"/>
        <v>0</v>
      </c>
      <c r="G85" s="30"/>
      <c r="H85" s="30"/>
      <c r="I85" s="30">
        <f t="shared" si="82"/>
        <v>0</v>
      </c>
      <c r="J85" s="30">
        <v>0</v>
      </c>
      <c r="K85" s="30"/>
      <c r="L85" s="30">
        <f t="shared" si="83"/>
        <v>0</v>
      </c>
      <c r="M85" s="30">
        <v>0</v>
      </c>
      <c r="N85" s="30">
        <v>0</v>
      </c>
      <c r="O85" s="30">
        <v>0</v>
      </c>
      <c r="P85" s="30">
        <v>0</v>
      </c>
      <c r="Q85" s="30">
        <f t="shared" si="84"/>
        <v>0</v>
      </c>
      <c r="R85" s="30">
        <f t="shared" si="85"/>
        <v>0</v>
      </c>
      <c r="U85" s="28">
        <f t="shared" si="77"/>
        <v>0</v>
      </c>
      <c r="V85" s="28">
        <f t="shared" si="78"/>
        <v>0</v>
      </c>
      <c r="W85" s="28">
        <f t="shared" si="79"/>
        <v>0</v>
      </c>
      <c r="X85" s="28">
        <f t="shared" si="29"/>
        <v>0</v>
      </c>
      <c r="Z85" s="32">
        <f t="shared" si="86"/>
        <v>0</v>
      </c>
    </row>
    <row r="86" spans="1:26" x14ac:dyDescent="0.2">
      <c r="A86" s="10" t="s">
        <v>26</v>
      </c>
      <c r="B86" s="6"/>
      <c r="C86" s="7"/>
      <c r="D86" s="30">
        <v>0</v>
      </c>
      <c r="E86" s="30"/>
      <c r="F86" s="30">
        <f t="shared" si="81"/>
        <v>0</v>
      </c>
      <c r="G86" s="30"/>
      <c r="H86" s="30"/>
      <c r="I86" s="30">
        <f t="shared" si="82"/>
        <v>0</v>
      </c>
      <c r="J86" s="30">
        <v>0</v>
      </c>
      <c r="K86" s="30"/>
      <c r="L86" s="30">
        <f t="shared" si="83"/>
        <v>0</v>
      </c>
      <c r="M86" s="30">
        <v>0</v>
      </c>
      <c r="N86" s="30">
        <v>0</v>
      </c>
      <c r="O86" s="30">
        <v>0</v>
      </c>
      <c r="P86" s="30">
        <v>0</v>
      </c>
      <c r="Q86" s="30">
        <f t="shared" si="84"/>
        <v>0</v>
      </c>
      <c r="R86" s="30">
        <f t="shared" si="85"/>
        <v>0</v>
      </c>
      <c r="U86" s="28">
        <f t="shared" si="77"/>
        <v>0</v>
      </c>
      <c r="V86" s="28">
        <f t="shared" si="78"/>
        <v>0</v>
      </c>
      <c r="W86" s="28">
        <f t="shared" si="79"/>
        <v>0</v>
      </c>
      <c r="X86" s="28">
        <f t="shared" si="29"/>
        <v>0</v>
      </c>
      <c r="Z86" s="32">
        <f t="shared" si="86"/>
        <v>0</v>
      </c>
    </row>
    <row r="87" spans="1:26" x14ac:dyDescent="0.2">
      <c r="A87" s="10" t="s">
        <v>23</v>
      </c>
      <c r="B87" s="6"/>
      <c r="C87" s="7"/>
      <c r="D87" s="30">
        <v>0</v>
      </c>
      <c r="E87" s="30"/>
      <c r="F87" s="30">
        <f t="shared" si="81"/>
        <v>0</v>
      </c>
      <c r="G87" s="30"/>
      <c r="H87" s="30"/>
      <c r="I87" s="30">
        <f t="shared" si="82"/>
        <v>0</v>
      </c>
      <c r="J87" s="30">
        <v>0</v>
      </c>
      <c r="K87" s="30"/>
      <c r="L87" s="30">
        <f t="shared" si="83"/>
        <v>0</v>
      </c>
      <c r="M87" s="30">
        <v>0</v>
      </c>
      <c r="N87" s="30">
        <v>0</v>
      </c>
      <c r="O87" s="30">
        <v>0</v>
      </c>
      <c r="P87" s="30">
        <v>0</v>
      </c>
      <c r="Q87" s="30">
        <f t="shared" si="84"/>
        <v>0</v>
      </c>
      <c r="R87" s="30">
        <f t="shared" si="85"/>
        <v>0</v>
      </c>
      <c r="U87" s="28">
        <f t="shared" si="77"/>
        <v>0</v>
      </c>
      <c r="V87" s="28">
        <f t="shared" si="78"/>
        <v>0</v>
      </c>
      <c r="W87" s="28">
        <f t="shared" si="79"/>
        <v>0</v>
      </c>
      <c r="X87" s="28">
        <f t="shared" si="29"/>
        <v>0</v>
      </c>
      <c r="Z87" s="32">
        <f t="shared" si="86"/>
        <v>0</v>
      </c>
    </row>
    <row r="88" spans="1:26" x14ac:dyDescent="0.2">
      <c r="A88" s="10" t="s">
        <v>24</v>
      </c>
      <c r="B88" s="6"/>
      <c r="C88" s="7"/>
      <c r="D88" s="30">
        <v>0</v>
      </c>
      <c r="E88" s="30"/>
      <c r="F88" s="30">
        <f t="shared" si="81"/>
        <v>0</v>
      </c>
      <c r="G88" s="30"/>
      <c r="H88" s="30"/>
      <c r="I88" s="30">
        <f t="shared" si="82"/>
        <v>0</v>
      </c>
      <c r="J88" s="30">
        <v>0</v>
      </c>
      <c r="K88" s="30"/>
      <c r="L88" s="30">
        <f t="shared" si="83"/>
        <v>0</v>
      </c>
      <c r="M88" s="30">
        <v>0</v>
      </c>
      <c r="N88" s="30">
        <v>0</v>
      </c>
      <c r="O88" s="30">
        <v>0</v>
      </c>
      <c r="P88" s="30">
        <v>0</v>
      </c>
      <c r="Q88" s="30">
        <f t="shared" si="84"/>
        <v>0</v>
      </c>
      <c r="R88" s="30">
        <f t="shared" si="85"/>
        <v>0</v>
      </c>
      <c r="U88" s="28">
        <f t="shared" si="77"/>
        <v>0</v>
      </c>
      <c r="V88" s="28">
        <f t="shared" si="78"/>
        <v>0</v>
      </c>
      <c r="W88" s="28">
        <f t="shared" si="79"/>
        <v>0</v>
      </c>
      <c r="X88" s="28">
        <f t="shared" si="29"/>
        <v>0</v>
      </c>
      <c r="Z88" s="32">
        <f t="shared" si="86"/>
        <v>0</v>
      </c>
    </row>
    <row r="89" spans="1:26" x14ac:dyDescent="0.2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spans="1:26" ht="15.75" x14ac:dyDescent="0.25">
      <c r="A90" s="20" t="s">
        <v>30</v>
      </c>
      <c r="B90" s="21"/>
      <c r="C90" s="22"/>
      <c r="D90" s="30">
        <v>0</v>
      </c>
      <c r="E90" s="30"/>
      <c r="F90" s="30">
        <f>SUM(F91:F96)</f>
        <v>0</v>
      </c>
      <c r="G90" s="30"/>
      <c r="H90" s="30"/>
      <c r="I90" s="30">
        <f>SUM(I91:I96)</f>
        <v>0</v>
      </c>
      <c r="J90" s="30">
        <v>0</v>
      </c>
      <c r="K90" s="30"/>
      <c r="L90" s="30">
        <f>SUM(L91:L96)</f>
        <v>0</v>
      </c>
      <c r="M90" s="30">
        <v>0</v>
      </c>
      <c r="N90" s="30">
        <v>0</v>
      </c>
      <c r="O90" s="30">
        <v>0</v>
      </c>
      <c r="P90" s="30">
        <v>0</v>
      </c>
      <c r="Q90" s="30">
        <f>SUM(Q91:Q96)</f>
        <v>0</v>
      </c>
      <c r="R90" s="30">
        <f t="shared" ref="R90" si="87">SUM(R91:R96)</f>
        <v>0</v>
      </c>
      <c r="U90" s="28">
        <f t="shared" ref="U90:U96" si="88">F90</f>
        <v>0</v>
      </c>
      <c r="V90" s="28">
        <f t="shared" ref="V90:V96" si="89">I90</f>
        <v>0</v>
      </c>
      <c r="W90" s="28">
        <f t="shared" ref="W90:W96" si="90">L90</f>
        <v>0</v>
      </c>
      <c r="X90" s="28">
        <f t="shared" si="29"/>
        <v>0</v>
      </c>
      <c r="Z90" s="32">
        <f t="shared" ref="Z90" si="91">SUM(Z91:Z96)</f>
        <v>0</v>
      </c>
    </row>
    <row r="91" spans="1:26" x14ac:dyDescent="0.2">
      <c r="A91" s="10" t="s">
        <v>19</v>
      </c>
      <c r="B91" s="6"/>
      <c r="C91" s="7"/>
      <c r="D91" s="30">
        <v>0</v>
      </c>
      <c r="E91" s="30"/>
      <c r="F91" s="30">
        <f t="shared" ref="F91:F96" si="92">SUM(D91:E91)</f>
        <v>0</v>
      </c>
      <c r="G91" s="30"/>
      <c r="H91" s="30"/>
      <c r="I91" s="30">
        <f t="shared" ref="I91:I96" si="93">SUM(G91:H91)</f>
        <v>0</v>
      </c>
      <c r="J91" s="30">
        <v>0</v>
      </c>
      <c r="K91" s="30"/>
      <c r="L91" s="30">
        <f t="shared" ref="L91:L96" si="94">SUM(J91:K91)</f>
        <v>0</v>
      </c>
      <c r="M91" s="30">
        <v>0</v>
      </c>
      <c r="N91" s="30">
        <v>0</v>
      </c>
      <c r="O91" s="30">
        <v>0</v>
      </c>
      <c r="P91" s="30">
        <v>0</v>
      </c>
      <c r="Q91" s="30">
        <f t="shared" ref="Q91:Q96" si="95">SUM(M91:P91)</f>
        <v>0</v>
      </c>
      <c r="R91" s="30">
        <f t="shared" ref="R91:R96" si="96">F91+I91+L91+Q91</f>
        <v>0</v>
      </c>
      <c r="U91" s="28">
        <f t="shared" si="88"/>
        <v>0</v>
      </c>
      <c r="V91" s="28">
        <f t="shared" si="89"/>
        <v>0</v>
      </c>
      <c r="W91" s="28">
        <f t="shared" si="90"/>
        <v>0</v>
      </c>
      <c r="X91" s="28">
        <f t="shared" si="29"/>
        <v>0</v>
      </c>
      <c r="Z91" s="32">
        <f>SUM(U91:Y91)</f>
        <v>0</v>
      </c>
    </row>
    <row r="92" spans="1:26" x14ac:dyDescent="0.2">
      <c r="A92" s="10" t="s">
        <v>31</v>
      </c>
      <c r="B92" s="6"/>
      <c r="C92" s="7"/>
      <c r="D92" s="30">
        <v>0</v>
      </c>
      <c r="E92" s="30"/>
      <c r="F92" s="30">
        <f t="shared" si="92"/>
        <v>0</v>
      </c>
      <c r="G92" s="30"/>
      <c r="H92" s="30"/>
      <c r="I92" s="30">
        <f t="shared" si="93"/>
        <v>0</v>
      </c>
      <c r="J92" s="30">
        <v>0</v>
      </c>
      <c r="K92" s="30"/>
      <c r="L92" s="30">
        <f t="shared" si="94"/>
        <v>0</v>
      </c>
      <c r="M92" s="30">
        <v>0</v>
      </c>
      <c r="N92" s="30">
        <v>0</v>
      </c>
      <c r="O92" s="30">
        <v>0</v>
      </c>
      <c r="P92" s="30">
        <v>0</v>
      </c>
      <c r="Q92" s="30">
        <f t="shared" si="95"/>
        <v>0</v>
      </c>
      <c r="R92" s="30">
        <f t="shared" si="96"/>
        <v>0</v>
      </c>
      <c r="U92" s="28">
        <f t="shared" si="88"/>
        <v>0</v>
      </c>
      <c r="V92" s="28">
        <f t="shared" si="89"/>
        <v>0</v>
      </c>
      <c r="W92" s="28">
        <f t="shared" si="90"/>
        <v>0</v>
      </c>
      <c r="X92" s="28">
        <f t="shared" si="29"/>
        <v>0</v>
      </c>
      <c r="Z92" s="32">
        <f t="shared" ref="Z92:Z96" si="97">SUM(U92:Y92)</f>
        <v>0</v>
      </c>
    </row>
    <row r="93" spans="1:26" x14ac:dyDescent="0.2">
      <c r="A93" s="10" t="s">
        <v>21</v>
      </c>
      <c r="B93" s="6"/>
      <c r="C93" s="7"/>
      <c r="D93" s="30">
        <v>0</v>
      </c>
      <c r="E93" s="30"/>
      <c r="F93" s="30">
        <f t="shared" si="92"/>
        <v>0</v>
      </c>
      <c r="G93" s="30"/>
      <c r="H93" s="30"/>
      <c r="I93" s="30">
        <f t="shared" si="93"/>
        <v>0</v>
      </c>
      <c r="J93" s="30">
        <v>0</v>
      </c>
      <c r="K93" s="30"/>
      <c r="L93" s="30">
        <f t="shared" si="94"/>
        <v>0</v>
      </c>
      <c r="M93" s="30">
        <v>0</v>
      </c>
      <c r="N93" s="30">
        <v>0</v>
      </c>
      <c r="O93" s="30">
        <v>0</v>
      </c>
      <c r="P93" s="30">
        <v>0</v>
      </c>
      <c r="Q93" s="30">
        <f t="shared" si="95"/>
        <v>0</v>
      </c>
      <c r="R93" s="30">
        <f t="shared" si="96"/>
        <v>0</v>
      </c>
      <c r="U93" s="28">
        <f t="shared" si="88"/>
        <v>0</v>
      </c>
      <c r="V93" s="28">
        <f t="shared" si="89"/>
        <v>0</v>
      </c>
      <c r="W93" s="28">
        <f t="shared" si="90"/>
        <v>0</v>
      </c>
      <c r="X93" s="28">
        <f t="shared" si="29"/>
        <v>0</v>
      </c>
      <c r="Z93" s="32">
        <f t="shared" si="97"/>
        <v>0</v>
      </c>
    </row>
    <row r="94" spans="1:26" x14ac:dyDescent="0.2">
      <c r="A94" s="10" t="s">
        <v>26</v>
      </c>
      <c r="B94" s="6"/>
      <c r="C94" s="7"/>
      <c r="D94" s="30">
        <v>0</v>
      </c>
      <c r="E94" s="30"/>
      <c r="F94" s="30">
        <f t="shared" si="92"/>
        <v>0</v>
      </c>
      <c r="G94" s="30"/>
      <c r="H94" s="30"/>
      <c r="I94" s="30">
        <f t="shared" si="93"/>
        <v>0</v>
      </c>
      <c r="J94" s="30">
        <v>0</v>
      </c>
      <c r="K94" s="30"/>
      <c r="L94" s="30">
        <f t="shared" si="94"/>
        <v>0</v>
      </c>
      <c r="M94" s="30">
        <v>0</v>
      </c>
      <c r="N94" s="30">
        <v>0</v>
      </c>
      <c r="O94" s="30">
        <v>0</v>
      </c>
      <c r="P94" s="30">
        <v>0</v>
      </c>
      <c r="Q94" s="30">
        <f t="shared" si="95"/>
        <v>0</v>
      </c>
      <c r="R94" s="30">
        <f t="shared" si="96"/>
        <v>0</v>
      </c>
      <c r="U94" s="28">
        <f t="shared" si="88"/>
        <v>0</v>
      </c>
      <c r="V94" s="28">
        <f t="shared" si="89"/>
        <v>0</v>
      </c>
      <c r="W94" s="28">
        <f t="shared" si="90"/>
        <v>0</v>
      </c>
      <c r="X94" s="28">
        <f t="shared" si="29"/>
        <v>0</v>
      </c>
      <c r="Z94" s="32">
        <f t="shared" si="97"/>
        <v>0</v>
      </c>
    </row>
    <row r="95" spans="1:26" x14ac:dyDescent="0.2">
      <c r="A95" s="10" t="s">
        <v>32</v>
      </c>
      <c r="B95" s="6"/>
      <c r="C95" s="7"/>
      <c r="D95" s="30">
        <v>0</v>
      </c>
      <c r="E95" s="30"/>
      <c r="F95" s="30">
        <f t="shared" si="92"/>
        <v>0</v>
      </c>
      <c r="G95" s="30"/>
      <c r="H95" s="30"/>
      <c r="I95" s="30">
        <f t="shared" si="93"/>
        <v>0</v>
      </c>
      <c r="J95" s="30">
        <v>0</v>
      </c>
      <c r="K95" s="30"/>
      <c r="L95" s="30">
        <f t="shared" si="94"/>
        <v>0</v>
      </c>
      <c r="M95" s="30">
        <v>0</v>
      </c>
      <c r="N95" s="30">
        <v>0</v>
      </c>
      <c r="O95" s="30">
        <v>0</v>
      </c>
      <c r="P95" s="30">
        <v>0</v>
      </c>
      <c r="Q95" s="30">
        <f t="shared" si="95"/>
        <v>0</v>
      </c>
      <c r="R95" s="30">
        <f t="shared" si="96"/>
        <v>0</v>
      </c>
      <c r="U95" s="28">
        <f t="shared" si="88"/>
        <v>0</v>
      </c>
      <c r="V95" s="28">
        <f t="shared" si="89"/>
        <v>0</v>
      </c>
      <c r="W95" s="28">
        <f t="shared" si="90"/>
        <v>0</v>
      </c>
      <c r="X95" s="28">
        <f t="shared" si="29"/>
        <v>0</v>
      </c>
      <c r="Z95" s="32">
        <f t="shared" si="97"/>
        <v>0</v>
      </c>
    </row>
    <row r="96" spans="1:26" x14ac:dyDescent="0.2">
      <c r="A96" s="10" t="s">
        <v>24</v>
      </c>
      <c r="B96" s="6"/>
      <c r="C96" s="7"/>
      <c r="D96" s="30">
        <v>0</v>
      </c>
      <c r="E96" s="30"/>
      <c r="F96" s="30">
        <f t="shared" si="92"/>
        <v>0</v>
      </c>
      <c r="G96" s="30"/>
      <c r="H96" s="30"/>
      <c r="I96" s="30">
        <f t="shared" si="93"/>
        <v>0</v>
      </c>
      <c r="J96" s="30">
        <v>0</v>
      </c>
      <c r="K96" s="30"/>
      <c r="L96" s="30">
        <f t="shared" si="94"/>
        <v>0</v>
      </c>
      <c r="M96" s="30">
        <v>0</v>
      </c>
      <c r="N96" s="30">
        <v>0</v>
      </c>
      <c r="O96" s="30">
        <v>0</v>
      </c>
      <c r="P96" s="30">
        <v>0</v>
      </c>
      <c r="Q96" s="30">
        <f t="shared" si="95"/>
        <v>0</v>
      </c>
      <c r="R96" s="30">
        <f t="shared" si="96"/>
        <v>0</v>
      </c>
      <c r="U96" s="28">
        <f t="shared" si="88"/>
        <v>0</v>
      </c>
      <c r="V96" s="28">
        <f t="shared" si="89"/>
        <v>0</v>
      </c>
      <c r="W96" s="28">
        <f t="shared" si="90"/>
        <v>0</v>
      </c>
      <c r="X96" s="28">
        <f t="shared" si="29"/>
        <v>0</v>
      </c>
      <c r="Z96" s="32">
        <f t="shared" si="97"/>
        <v>0</v>
      </c>
    </row>
    <row r="97" spans="1:26" x14ac:dyDescent="0.2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</row>
    <row r="98" spans="1:26" ht="15.75" x14ac:dyDescent="0.25">
      <c r="A98" s="5" t="s">
        <v>33</v>
      </c>
      <c r="B98" s="18"/>
      <c r="C98" s="19"/>
      <c r="D98" s="30">
        <v>0</v>
      </c>
      <c r="E98" s="30"/>
      <c r="F98" s="30">
        <f>+F99+F104</f>
        <v>0</v>
      </c>
      <c r="G98" s="30"/>
      <c r="H98" s="30"/>
      <c r="I98" s="30">
        <f>+I99+I104</f>
        <v>0</v>
      </c>
      <c r="J98" s="30">
        <v>0</v>
      </c>
      <c r="K98" s="30"/>
      <c r="L98" s="30">
        <f>+L99+L104</f>
        <v>0</v>
      </c>
      <c r="M98" s="30">
        <v>0</v>
      </c>
      <c r="N98" s="30">
        <v>0</v>
      </c>
      <c r="O98" s="30">
        <v>0</v>
      </c>
      <c r="P98" s="30">
        <v>0</v>
      </c>
      <c r="Q98" s="30">
        <f>+Q99+Q104</f>
        <v>0</v>
      </c>
      <c r="R98" s="30">
        <f>+R99+R104</f>
        <v>0</v>
      </c>
      <c r="U98" s="28">
        <f>F98</f>
        <v>0</v>
      </c>
      <c r="V98" s="28">
        <f>I98</f>
        <v>0</v>
      </c>
      <c r="W98" s="28">
        <f>L98</f>
        <v>0</v>
      </c>
      <c r="X98" s="28">
        <f t="shared" si="29"/>
        <v>0</v>
      </c>
      <c r="Z98" s="32">
        <f>+Z99+Z104</f>
        <v>0</v>
      </c>
    </row>
    <row r="99" spans="1:26" ht="15.75" x14ac:dyDescent="0.25">
      <c r="A99" s="5" t="s">
        <v>34</v>
      </c>
      <c r="B99" s="18" t="s">
        <v>55</v>
      </c>
      <c r="C99" s="19"/>
      <c r="D99" s="30">
        <v>0</v>
      </c>
      <c r="E99" s="30"/>
      <c r="F99" s="30">
        <f>SUM(F100:F102)</f>
        <v>0</v>
      </c>
      <c r="G99" s="30"/>
      <c r="H99" s="30"/>
      <c r="I99" s="30">
        <f>SUM(I100:I102)</f>
        <v>0</v>
      </c>
      <c r="J99" s="30">
        <v>0</v>
      </c>
      <c r="K99" s="30"/>
      <c r="L99" s="30">
        <f>SUM(L100:L102)</f>
        <v>0</v>
      </c>
      <c r="M99" s="30">
        <v>0</v>
      </c>
      <c r="N99" s="30">
        <v>0</v>
      </c>
      <c r="O99" s="30">
        <v>0</v>
      </c>
      <c r="P99" s="30">
        <v>0</v>
      </c>
      <c r="Q99" s="30">
        <f>SUM(Q100:Q102)</f>
        <v>0</v>
      </c>
      <c r="R99" s="30">
        <f t="shared" ref="R99" si="98">SUM(R100:R102)</f>
        <v>0</v>
      </c>
      <c r="U99" s="28">
        <f>F99</f>
        <v>0</v>
      </c>
      <c r="V99" s="28">
        <f>I99</f>
        <v>0</v>
      </c>
      <c r="W99" s="28">
        <f>L99</f>
        <v>0</v>
      </c>
      <c r="X99" s="28">
        <f>Q99</f>
        <v>0</v>
      </c>
      <c r="Z99" s="32">
        <f t="shared" ref="Z99" si="99">SUM(Z100:Z102)</f>
        <v>0</v>
      </c>
    </row>
    <row r="100" spans="1:26" x14ac:dyDescent="0.2">
      <c r="A100" s="10" t="s">
        <v>57</v>
      </c>
      <c r="B100" s="6"/>
      <c r="C100" s="7"/>
      <c r="D100" s="30">
        <v>0</v>
      </c>
      <c r="E100" s="30"/>
      <c r="F100" s="30">
        <f t="shared" ref="F100:F102" si="100">SUM(D100:E100)</f>
        <v>0</v>
      </c>
      <c r="G100" s="30"/>
      <c r="H100" s="30"/>
      <c r="I100" s="30">
        <f t="shared" ref="I100:I102" si="101">SUM(G100:H100)</f>
        <v>0</v>
      </c>
      <c r="J100" s="30">
        <v>0</v>
      </c>
      <c r="K100" s="30"/>
      <c r="L100" s="30">
        <f t="shared" ref="L100:L102" si="102">SUM(J100:K100)</f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f>SUM(M100:P100)</f>
        <v>0</v>
      </c>
      <c r="R100" s="30">
        <f>F100+I100+L100+Q100</f>
        <v>0</v>
      </c>
      <c r="U100" s="28">
        <f>F100</f>
        <v>0</v>
      </c>
      <c r="V100" s="28">
        <f>I100</f>
        <v>0</v>
      </c>
      <c r="W100" s="28">
        <f>L100</f>
        <v>0</v>
      </c>
      <c r="X100" s="28">
        <f t="shared" ref="X100:X107" si="103">Q100</f>
        <v>0</v>
      </c>
      <c r="Z100" s="32">
        <f t="shared" ref="Z100:Z102" si="104">SUM(U100:Y100)</f>
        <v>0</v>
      </c>
    </row>
    <row r="101" spans="1:26" x14ac:dyDescent="0.2">
      <c r="A101" s="23" t="s">
        <v>58</v>
      </c>
      <c r="B101" s="24"/>
      <c r="C101" s="25"/>
      <c r="D101" s="30">
        <v>0</v>
      </c>
      <c r="E101" s="30"/>
      <c r="F101" s="30">
        <f t="shared" si="100"/>
        <v>0</v>
      </c>
      <c r="G101" s="30"/>
      <c r="H101" s="30"/>
      <c r="I101" s="30">
        <f t="shared" si="101"/>
        <v>0</v>
      </c>
      <c r="J101" s="30">
        <v>0</v>
      </c>
      <c r="K101" s="30"/>
      <c r="L101" s="30">
        <f t="shared" si="102"/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f>SUM(M101:P101)</f>
        <v>0</v>
      </c>
      <c r="R101" s="30">
        <f>F101+I101+L101+Q101</f>
        <v>0</v>
      </c>
      <c r="U101" s="28">
        <f>F101</f>
        <v>0</v>
      </c>
      <c r="V101" s="28">
        <f>I101</f>
        <v>0</v>
      </c>
      <c r="W101" s="28">
        <f>L101</f>
        <v>0</v>
      </c>
      <c r="X101" s="28">
        <f t="shared" si="103"/>
        <v>0</v>
      </c>
      <c r="Z101" s="32">
        <f t="shared" si="104"/>
        <v>0</v>
      </c>
    </row>
    <row r="102" spans="1:26" x14ac:dyDescent="0.2">
      <c r="A102" s="23" t="s">
        <v>35</v>
      </c>
      <c r="B102" s="24"/>
      <c r="C102" s="25"/>
      <c r="D102" s="30">
        <v>0</v>
      </c>
      <c r="E102" s="30"/>
      <c r="F102" s="30">
        <f t="shared" si="100"/>
        <v>0</v>
      </c>
      <c r="G102" s="30"/>
      <c r="H102" s="30"/>
      <c r="I102" s="30">
        <f t="shared" si="101"/>
        <v>0</v>
      </c>
      <c r="J102" s="30">
        <v>0</v>
      </c>
      <c r="K102" s="30"/>
      <c r="L102" s="30">
        <f t="shared" si="102"/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f>SUM(M102:P102)</f>
        <v>0</v>
      </c>
      <c r="R102" s="30">
        <f>F102+I102+L102+Q102</f>
        <v>0</v>
      </c>
      <c r="U102" s="28">
        <f>F102</f>
        <v>0</v>
      </c>
      <c r="V102" s="28">
        <f>I102</f>
        <v>0</v>
      </c>
      <c r="W102" s="28">
        <f>L102</f>
        <v>0</v>
      </c>
      <c r="X102" s="28">
        <f t="shared" si="103"/>
        <v>0</v>
      </c>
      <c r="Z102" s="32">
        <f t="shared" si="104"/>
        <v>0</v>
      </c>
    </row>
    <row r="103" spans="1:26" ht="15.75" x14ac:dyDescent="0.2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 t="s">
        <v>54</v>
      </c>
    </row>
    <row r="104" spans="1:26" ht="15.75" x14ac:dyDescent="0.25">
      <c r="A104" s="20" t="s">
        <v>36</v>
      </c>
      <c r="B104" s="21" t="s">
        <v>56</v>
      </c>
      <c r="C104" s="22"/>
      <c r="D104" s="30">
        <v>0</v>
      </c>
      <c r="E104" s="30"/>
      <c r="F104" s="30">
        <f>SUM(F105:F107)</f>
        <v>0</v>
      </c>
      <c r="G104" s="30"/>
      <c r="H104" s="30"/>
      <c r="I104" s="30">
        <f>SUM(I105:I107)</f>
        <v>0</v>
      </c>
      <c r="J104" s="30">
        <v>0</v>
      </c>
      <c r="K104" s="30"/>
      <c r="L104" s="30">
        <f>SUM(L105:L107)</f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f>SUM(Q105:Q107)</f>
        <v>0</v>
      </c>
      <c r="R104" s="30">
        <f t="shared" ref="R104" si="105">SUM(R105:R107)</f>
        <v>0</v>
      </c>
      <c r="U104" s="28">
        <f>F104</f>
        <v>0</v>
      </c>
      <c r="V104" s="28">
        <f>I104</f>
        <v>0</v>
      </c>
      <c r="W104" s="28">
        <f>L104</f>
        <v>0</v>
      </c>
      <c r="X104" s="28">
        <f t="shared" si="103"/>
        <v>0</v>
      </c>
      <c r="Z104" s="32">
        <f t="shared" ref="Z104" si="106">SUM(Z105:Z107)</f>
        <v>0</v>
      </c>
    </row>
    <row r="105" spans="1:26" x14ac:dyDescent="0.2">
      <c r="A105" s="10" t="s">
        <v>57</v>
      </c>
      <c r="B105" s="6"/>
      <c r="C105" s="7"/>
      <c r="D105" s="30">
        <v>0</v>
      </c>
      <c r="E105" s="30"/>
      <c r="F105" s="30">
        <f t="shared" ref="F105:F107" si="107">SUM(D105:E105)</f>
        <v>0</v>
      </c>
      <c r="G105" s="30"/>
      <c r="H105" s="30"/>
      <c r="I105" s="30">
        <f t="shared" ref="I105:I107" si="108">SUM(G105:H105)</f>
        <v>0</v>
      </c>
      <c r="J105" s="30">
        <v>0</v>
      </c>
      <c r="K105" s="30"/>
      <c r="L105" s="30">
        <f t="shared" ref="L105:L107" si="109">SUM(J105:K105)</f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f>SUM(M105:P105)</f>
        <v>0</v>
      </c>
      <c r="R105" s="30">
        <f>F105+I105+L105+Q105</f>
        <v>0</v>
      </c>
      <c r="U105" s="28">
        <f>F105</f>
        <v>0</v>
      </c>
      <c r="V105" s="28">
        <f>I105</f>
        <v>0</v>
      </c>
      <c r="W105" s="28">
        <f>L105</f>
        <v>0</v>
      </c>
      <c r="X105" s="28">
        <f t="shared" si="103"/>
        <v>0</v>
      </c>
      <c r="Z105" s="32">
        <f t="shared" ref="Z105:Z107" si="110">SUM(U105:Y105)</f>
        <v>0</v>
      </c>
    </row>
    <row r="106" spans="1:26" x14ac:dyDescent="0.2">
      <c r="A106" s="23" t="s">
        <v>58</v>
      </c>
      <c r="B106" s="24"/>
      <c r="C106" s="25"/>
      <c r="D106" s="30">
        <v>0</v>
      </c>
      <c r="E106" s="30"/>
      <c r="F106" s="30">
        <f t="shared" si="107"/>
        <v>0</v>
      </c>
      <c r="G106" s="30"/>
      <c r="H106" s="30"/>
      <c r="I106" s="30">
        <f t="shared" si="108"/>
        <v>0</v>
      </c>
      <c r="J106" s="30">
        <v>0</v>
      </c>
      <c r="K106" s="30"/>
      <c r="L106" s="30">
        <f t="shared" si="109"/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f>SUM(M106:P106)</f>
        <v>0</v>
      </c>
      <c r="R106" s="30">
        <f>F106+I106+L106+Q106</f>
        <v>0</v>
      </c>
      <c r="U106" s="28">
        <f>F106</f>
        <v>0</v>
      </c>
      <c r="V106" s="28">
        <f>I106</f>
        <v>0</v>
      </c>
      <c r="W106" s="28">
        <f>L106</f>
        <v>0</v>
      </c>
      <c r="X106" s="28">
        <f t="shared" si="103"/>
        <v>0</v>
      </c>
      <c r="Z106" s="32">
        <f t="shared" si="110"/>
        <v>0</v>
      </c>
    </row>
    <row r="107" spans="1:26" x14ac:dyDescent="0.2">
      <c r="A107" s="10" t="s">
        <v>35</v>
      </c>
      <c r="B107" s="6"/>
      <c r="C107" s="7"/>
      <c r="D107" s="30">
        <v>0</v>
      </c>
      <c r="E107" s="30"/>
      <c r="F107" s="30">
        <f t="shared" si="107"/>
        <v>0</v>
      </c>
      <c r="G107" s="30"/>
      <c r="H107" s="30"/>
      <c r="I107" s="30">
        <f t="shared" si="108"/>
        <v>0</v>
      </c>
      <c r="J107" s="30">
        <v>0</v>
      </c>
      <c r="K107" s="30"/>
      <c r="L107" s="30">
        <f t="shared" si="109"/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f>SUM(M107:P107)</f>
        <v>0</v>
      </c>
      <c r="R107" s="30">
        <f>F107+I107+L107+Q107</f>
        <v>0</v>
      </c>
      <c r="U107" s="28">
        <f>F107</f>
        <v>0</v>
      </c>
      <c r="V107" s="28">
        <f>I107</f>
        <v>0</v>
      </c>
      <c r="W107" s="28">
        <f>L107</f>
        <v>0</v>
      </c>
      <c r="X107" s="28">
        <f t="shared" si="103"/>
        <v>0</v>
      </c>
      <c r="Z107" s="32">
        <f t="shared" si="110"/>
        <v>0</v>
      </c>
    </row>
    <row r="108" spans="1:26" x14ac:dyDescent="0.2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</row>
  </sheetData>
  <mergeCells count="2">
    <mergeCell ref="A6:C7"/>
    <mergeCell ref="R6:R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MOC-SUMMARY</vt:lpstr>
      <vt:lpstr>MOC-berth</vt:lpstr>
      <vt:lpstr>MOC-ancho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M. Jacinto</dc:creator>
  <cp:lastModifiedBy>PPA</cp:lastModifiedBy>
  <dcterms:created xsi:type="dcterms:W3CDTF">2018-04-26T07:24:32Z</dcterms:created>
  <dcterms:modified xsi:type="dcterms:W3CDTF">2020-06-11T03:58:37Z</dcterms:modified>
</cp:coreProperties>
</file>