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ISH FILES\WEBSITE - NEW\PAGES\PORT STATISTICS\Annual Statistical Report\Volume1\"/>
    </mc:Choice>
  </mc:AlternateContent>
  <xr:revisionPtr revIDLastSave="0" documentId="13_ncr:1_{FC2D9CE3-073E-4C29-9600-15F6A73DEB1D}" xr6:coauthVersionLast="45" xr6:coauthVersionMax="45" xr10:uidLastSave="{00000000-0000-0000-0000-000000000000}"/>
  <bookViews>
    <workbookView xWindow="6375" yWindow="120" windowWidth="14385" windowHeight="15480" tabRatio="599" xr2:uid="{00000000-000D-0000-FFFF-FFFF00000000}"/>
  </bookViews>
  <sheets>
    <sheet name="MOC-SUMMARY" sheetId="5" r:id="rId1"/>
    <sheet name="MOC-berth" sheetId="1" r:id="rId2"/>
    <sheet name="MOC-anch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7" i="4" l="1"/>
  <c r="AD107" i="4" s="1"/>
  <c r="K107" i="5" s="1"/>
  <c r="N107" i="4"/>
  <c r="AC107" i="4" s="1"/>
  <c r="J107" i="5" s="1"/>
  <c r="I107" i="4"/>
  <c r="AB107" i="4" s="1"/>
  <c r="I107" i="5" s="1"/>
  <c r="F107" i="4"/>
  <c r="AA107" i="4" s="1"/>
  <c r="H107" i="5" s="1"/>
  <c r="W106" i="4"/>
  <c r="AD106" i="4" s="1"/>
  <c r="K106" i="5" s="1"/>
  <c r="N106" i="4"/>
  <c r="AC106" i="4" s="1"/>
  <c r="J106" i="5" s="1"/>
  <c r="I106" i="4"/>
  <c r="AB106" i="4" s="1"/>
  <c r="I106" i="5" s="1"/>
  <c r="F106" i="4"/>
  <c r="AA106" i="4" s="1"/>
  <c r="H106" i="5" s="1"/>
  <c r="W105" i="4"/>
  <c r="N105" i="4"/>
  <c r="AC105" i="4" s="1"/>
  <c r="J105" i="5" s="1"/>
  <c r="I105" i="4"/>
  <c r="AB105" i="4" s="1"/>
  <c r="I105" i="5" s="1"/>
  <c r="F105" i="4"/>
  <c r="AA105" i="4" s="1"/>
  <c r="H105" i="5" s="1"/>
  <c r="W102" i="4"/>
  <c r="AD102" i="4" s="1"/>
  <c r="K102" i="5" s="1"/>
  <c r="N102" i="4"/>
  <c r="AC102" i="4" s="1"/>
  <c r="J102" i="5" s="1"/>
  <c r="I102" i="4"/>
  <c r="AB102" i="4" s="1"/>
  <c r="I102" i="5" s="1"/>
  <c r="F102" i="4"/>
  <c r="AA102" i="4" s="1"/>
  <c r="H102" i="5" s="1"/>
  <c r="W101" i="4"/>
  <c r="AD101" i="4" s="1"/>
  <c r="K101" i="5" s="1"/>
  <c r="N101" i="4"/>
  <c r="AC101" i="4" s="1"/>
  <c r="J101" i="5" s="1"/>
  <c r="I101" i="4"/>
  <c r="AB101" i="4" s="1"/>
  <c r="I101" i="5" s="1"/>
  <c r="F101" i="4"/>
  <c r="AA101" i="4" s="1"/>
  <c r="H101" i="5" s="1"/>
  <c r="W100" i="4"/>
  <c r="W99" i="4" s="1"/>
  <c r="N100" i="4"/>
  <c r="I100" i="4"/>
  <c r="AB100" i="4" s="1"/>
  <c r="I100" i="5" s="1"/>
  <c r="F100" i="4"/>
  <c r="AA100" i="4" s="1"/>
  <c r="H100" i="5" s="1"/>
  <c r="W96" i="4"/>
  <c r="AD96" i="4" s="1"/>
  <c r="K96" i="5" s="1"/>
  <c r="N96" i="4"/>
  <c r="AC96" i="4" s="1"/>
  <c r="J96" i="5" s="1"/>
  <c r="I96" i="4"/>
  <c r="AB96" i="4" s="1"/>
  <c r="I96" i="5" s="1"/>
  <c r="F96" i="4"/>
  <c r="W95" i="4"/>
  <c r="AD95" i="4" s="1"/>
  <c r="K95" i="5" s="1"/>
  <c r="N95" i="4"/>
  <c r="AC95" i="4" s="1"/>
  <c r="J95" i="5" s="1"/>
  <c r="I95" i="4"/>
  <c r="AB95" i="4" s="1"/>
  <c r="I95" i="5" s="1"/>
  <c r="F95" i="4"/>
  <c r="AA95" i="4" s="1"/>
  <c r="H95" i="5" s="1"/>
  <c r="W94" i="4"/>
  <c r="AD94" i="4" s="1"/>
  <c r="K94" i="5" s="1"/>
  <c r="N94" i="4"/>
  <c r="AC94" i="4" s="1"/>
  <c r="J94" i="5" s="1"/>
  <c r="I94" i="4"/>
  <c r="AB94" i="4" s="1"/>
  <c r="I94" i="5" s="1"/>
  <c r="F94" i="4"/>
  <c r="AA94" i="4" s="1"/>
  <c r="H94" i="5" s="1"/>
  <c r="W93" i="4"/>
  <c r="AD93" i="4" s="1"/>
  <c r="K93" i="5" s="1"/>
  <c r="N93" i="4"/>
  <c r="AC93" i="4" s="1"/>
  <c r="J93" i="5" s="1"/>
  <c r="I93" i="4"/>
  <c r="AB93" i="4" s="1"/>
  <c r="I93" i="5" s="1"/>
  <c r="F93" i="4"/>
  <c r="AA93" i="4" s="1"/>
  <c r="H93" i="5" s="1"/>
  <c r="W92" i="4"/>
  <c r="AD92" i="4" s="1"/>
  <c r="K92" i="5" s="1"/>
  <c r="N92" i="4"/>
  <c r="AC92" i="4" s="1"/>
  <c r="J92" i="5" s="1"/>
  <c r="I92" i="4"/>
  <c r="AB92" i="4" s="1"/>
  <c r="I92" i="5" s="1"/>
  <c r="F92" i="4"/>
  <c r="AA92" i="4" s="1"/>
  <c r="H92" i="5" s="1"/>
  <c r="W91" i="4"/>
  <c r="N91" i="4"/>
  <c r="I91" i="4"/>
  <c r="AB91" i="4" s="1"/>
  <c r="I91" i="5" s="1"/>
  <c r="F91" i="4"/>
  <c r="AA91" i="4" s="1"/>
  <c r="H91" i="5" s="1"/>
  <c r="W88" i="4"/>
  <c r="AD88" i="4" s="1"/>
  <c r="K88" i="5" s="1"/>
  <c r="N88" i="4"/>
  <c r="AC88" i="4" s="1"/>
  <c r="J88" i="5" s="1"/>
  <c r="I88" i="4"/>
  <c r="AB88" i="4" s="1"/>
  <c r="I88" i="5" s="1"/>
  <c r="F88" i="4"/>
  <c r="AA88" i="4" s="1"/>
  <c r="H88" i="5" s="1"/>
  <c r="W87" i="4"/>
  <c r="AD87" i="4" s="1"/>
  <c r="K87" i="5" s="1"/>
  <c r="N87" i="4"/>
  <c r="AC87" i="4" s="1"/>
  <c r="J87" i="5" s="1"/>
  <c r="I87" i="4"/>
  <c r="AB87" i="4" s="1"/>
  <c r="I87" i="5" s="1"/>
  <c r="F87" i="4"/>
  <c r="AA87" i="4" s="1"/>
  <c r="H87" i="5" s="1"/>
  <c r="W86" i="4"/>
  <c r="AD86" i="4" s="1"/>
  <c r="K86" i="5" s="1"/>
  <c r="N86" i="4"/>
  <c r="AC86" i="4" s="1"/>
  <c r="J86" i="5" s="1"/>
  <c r="I86" i="4"/>
  <c r="AB86" i="4" s="1"/>
  <c r="I86" i="5" s="1"/>
  <c r="F86" i="4"/>
  <c r="AA86" i="4" s="1"/>
  <c r="H86" i="5" s="1"/>
  <c r="W85" i="4"/>
  <c r="AD85" i="4" s="1"/>
  <c r="K85" i="5" s="1"/>
  <c r="N85" i="4"/>
  <c r="AC85" i="4" s="1"/>
  <c r="J85" i="5" s="1"/>
  <c r="I85" i="4"/>
  <c r="AB85" i="4" s="1"/>
  <c r="I85" i="5" s="1"/>
  <c r="F85" i="4"/>
  <c r="W84" i="4"/>
  <c r="AD84" i="4" s="1"/>
  <c r="K84" i="5" s="1"/>
  <c r="N84" i="4"/>
  <c r="AC84" i="4" s="1"/>
  <c r="J84" i="5" s="1"/>
  <c r="I84" i="4"/>
  <c r="AB84" i="4" s="1"/>
  <c r="I84" i="5" s="1"/>
  <c r="F84" i="4"/>
  <c r="AA84" i="4" s="1"/>
  <c r="H84" i="5" s="1"/>
  <c r="W83" i="4"/>
  <c r="AD83" i="4" s="1"/>
  <c r="K83" i="5" s="1"/>
  <c r="N83" i="4"/>
  <c r="AC83" i="4" s="1"/>
  <c r="J83" i="5" s="1"/>
  <c r="I83" i="4"/>
  <c r="F83" i="4"/>
  <c r="AA83" i="4" s="1"/>
  <c r="H83" i="5" s="1"/>
  <c r="W78" i="4"/>
  <c r="AD78" i="4" s="1"/>
  <c r="K78" i="5" s="1"/>
  <c r="N78" i="4"/>
  <c r="AC78" i="4" s="1"/>
  <c r="J78" i="5" s="1"/>
  <c r="I78" i="4"/>
  <c r="AB78" i="4" s="1"/>
  <c r="I78" i="5" s="1"/>
  <c r="F78" i="4"/>
  <c r="AA78" i="4" s="1"/>
  <c r="W77" i="4"/>
  <c r="AD77" i="4" s="1"/>
  <c r="K77" i="5" s="1"/>
  <c r="N77" i="4"/>
  <c r="AC77" i="4" s="1"/>
  <c r="J77" i="5" s="1"/>
  <c r="I77" i="4"/>
  <c r="AB77" i="4" s="1"/>
  <c r="I77" i="5" s="1"/>
  <c r="F77" i="4"/>
  <c r="AA77" i="4" s="1"/>
  <c r="H77" i="5" s="1"/>
  <c r="W76" i="4"/>
  <c r="AD76" i="4" s="1"/>
  <c r="K76" i="5" s="1"/>
  <c r="N76" i="4"/>
  <c r="AC76" i="4" s="1"/>
  <c r="J76" i="5" s="1"/>
  <c r="I76" i="4"/>
  <c r="AB76" i="4" s="1"/>
  <c r="I76" i="5" s="1"/>
  <c r="F76" i="4"/>
  <c r="AA76" i="4" s="1"/>
  <c r="H76" i="5" s="1"/>
  <c r="W75" i="4"/>
  <c r="AD75" i="4" s="1"/>
  <c r="K75" i="5" s="1"/>
  <c r="N75" i="4"/>
  <c r="AC75" i="4" s="1"/>
  <c r="J75" i="5" s="1"/>
  <c r="I75" i="4"/>
  <c r="AB75" i="4" s="1"/>
  <c r="I75" i="5" s="1"/>
  <c r="F75" i="4"/>
  <c r="AA75" i="4" s="1"/>
  <c r="H75" i="5" s="1"/>
  <c r="W74" i="4"/>
  <c r="N74" i="4"/>
  <c r="AC74" i="4" s="1"/>
  <c r="J74" i="5" s="1"/>
  <c r="I74" i="4"/>
  <c r="AB74" i="4" s="1"/>
  <c r="I74" i="5" s="1"/>
  <c r="F74" i="4"/>
  <c r="AA74" i="4" s="1"/>
  <c r="H74" i="5" s="1"/>
  <c r="W73" i="4"/>
  <c r="AD73" i="4" s="1"/>
  <c r="K73" i="5" s="1"/>
  <c r="N73" i="4"/>
  <c r="I73" i="4"/>
  <c r="F73" i="4"/>
  <c r="AA73" i="4" s="1"/>
  <c r="H73" i="5" s="1"/>
  <c r="W70" i="4"/>
  <c r="AD70" i="4" s="1"/>
  <c r="K70" i="5" s="1"/>
  <c r="N70" i="4"/>
  <c r="AC70" i="4" s="1"/>
  <c r="J70" i="5" s="1"/>
  <c r="I70" i="4"/>
  <c r="AB70" i="4" s="1"/>
  <c r="I70" i="5" s="1"/>
  <c r="F70" i="4"/>
  <c r="AA70" i="4" s="1"/>
  <c r="H70" i="5" s="1"/>
  <c r="W69" i="4"/>
  <c r="AD69" i="4" s="1"/>
  <c r="K69" i="5" s="1"/>
  <c r="N69" i="4"/>
  <c r="AC69" i="4" s="1"/>
  <c r="J69" i="5" s="1"/>
  <c r="I69" i="4"/>
  <c r="AB69" i="4" s="1"/>
  <c r="I69" i="5" s="1"/>
  <c r="F69" i="4"/>
  <c r="AA69" i="4" s="1"/>
  <c r="H69" i="5" s="1"/>
  <c r="W68" i="4"/>
  <c r="AD68" i="4" s="1"/>
  <c r="K68" i="5" s="1"/>
  <c r="N68" i="4"/>
  <c r="AC68" i="4" s="1"/>
  <c r="J68" i="5" s="1"/>
  <c r="I68" i="4"/>
  <c r="F68" i="4"/>
  <c r="AA68" i="4" s="1"/>
  <c r="H68" i="5" s="1"/>
  <c r="W67" i="4"/>
  <c r="AD67" i="4" s="1"/>
  <c r="K67" i="5" s="1"/>
  <c r="N67" i="4"/>
  <c r="AC67" i="4" s="1"/>
  <c r="J67" i="5" s="1"/>
  <c r="I67" i="4"/>
  <c r="AB67" i="4" s="1"/>
  <c r="I67" i="5" s="1"/>
  <c r="F67" i="4"/>
  <c r="AA67" i="4" s="1"/>
  <c r="H67" i="5" s="1"/>
  <c r="W66" i="4"/>
  <c r="AD66" i="4" s="1"/>
  <c r="K66" i="5" s="1"/>
  <c r="N66" i="4"/>
  <c r="AC66" i="4" s="1"/>
  <c r="J66" i="5" s="1"/>
  <c r="I66" i="4"/>
  <c r="AB66" i="4" s="1"/>
  <c r="I66" i="5" s="1"/>
  <c r="F66" i="4"/>
  <c r="AA66" i="4" s="1"/>
  <c r="H66" i="5" s="1"/>
  <c r="W65" i="4"/>
  <c r="AD65" i="4" s="1"/>
  <c r="K65" i="5" s="1"/>
  <c r="N65" i="4"/>
  <c r="AC65" i="4" s="1"/>
  <c r="J65" i="5" s="1"/>
  <c r="I65" i="4"/>
  <c r="AB65" i="4" s="1"/>
  <c r="I65" i="5" s="1"/>
  <c r="F65" i="4"/>
  <c r="W56" i="4"/>
  <c r="N56" i="4"/>
  <c r="AC56" i="4" s="1"/>
  <c r="J56" i="5" s="1"/>
  <c r="I56" i="4"/>
  <c r="AB56" i="4" s="1"/>
  <c r="I56" i="5" s="1"/>
  <c r="F56" i="4"/>
  <c r="AA56" i="4" s="1"/>
  <c r="H56" i="5" s="1"/>
  <c r="W55" i="4"/>
  <c r="AD55" i="4" s="1"/>
  <c r="K55" i="5" s="1"/>
  <c r="N55" i="4"/>
  <c r="I55" i="4"/>
  <c r="I54" i="4" s="1"/>
  <c r="AB54" i="4" s="1"/>
  <c r="I54" i="5" s="1"/>
  <c r="F55" i="4"/>
  <c r="F54" i="4" s="1"/>
  <c r="AA54" i="4" s="1"/>
  <c r="H54" i="5" s="1"/>
  <c r="W52" i="4"/>
  <c r="AD52" i="4" s="1"/>
  <c r="K52" i="5" s="1"/>
  <c r="N52" i="4"/>
  <c r="AC52" i="4" s="1"/>
  <c r="J52" i="5" s="1"/>
  <c r="I52" i="4"/>
  <c r="AB52" i="4" s="1"/>
  <c r="I52" i="5" s="1"/>
  <c r="F52" i="4"/>
  <c r="AA52" i="4" s="1"/>
  <c r="H52" i="5" s="1"/>
  <c r="W51" i="4"/>
  <c r="AD51" i="4" s="1"/>
  <c r="K51" i="5" s="1"/>
  <c r="N51" i="4"/>
  <c r="AC51" i="4" s="1"/>
  <c r="J51" i="5" s="1"/>
  <c r="I51" i="4"/>
  <c r="AB51" i="4" s="1"/>
  <c r="I51" i="5" s="1"/>
  <c r="F51" i="4"/>
  <c r="F50" i="4" s="1"/>
  <c r="AA50" i="4"/>
  <c r="H50" i="5" s="1"/>
  <c r="W48" i="4"/>
  <c r="AD48" i="4" s="1"/>
  <c r="K48" i="5" s="1"/>
  <c r="N48" i="4"/>
  <c r="AC48" i="4" s="1"/>
  <c r="J48" i="5" s="1"/>
  <c r="I48" i="4"/>
  <c r="AB48" i="4" s="1"/>
  <c r="I48" i="5" s="1"/>
  <c r="F48" i="4"/>
  <c r="W47" i="4"/>
  <c r="AD47" i="4" s="1"/>
  <c r="K47" i="5" s="1"/>
  <c r="N47" i="4"/>
  <c r="AC47" i="4" s="1"/>
  <c r="J47" i="5" s="1"/>
  <c r="I47" i="4"/>
  <c r="AB47" i="4" s="1"/>
  <c r="I47" i="5" s="1"/>
  <c r="F47" i="4"/>
  <c r="AA47" i="4" s="1"/>
  <c r="H47" i="5" s="1"/>
  <c r="I46" i="4"/>
  <c r="AB46" i="4" s="1"/>
  <c r="I46" i="5" s="1"/>
  <c r="W44" i="4"/>
  <c r="AD44" i="4" s="1"/>
  <c r="K44" i="5" s="1"/>
  <c r="N44" i="4"/>
  <c r="AC44" i="4" s="1"/>
  <c r="J44" i="5" s="1"/>
  <c r="I44" i="4"/>
  <c r="AB44" i="4" s="1"/>
  <c r="I44" i="5" s="1"/>
  <c r="F44" i="4"/>
  <c r="AA44" i="4" s="1"/>
  <c r="H44" i="5" s="1"/>
  <c r="W43" i="4"/>
  <c r="AD43" i="4" s="1"/>
  <c r="K43" i="5" s="1"/>
  <c r="N43" i="4"/>
  <c r="AC43" i="4" s="1"/>
  <c r="J43" i="5" s="1"/>
  <c r="I43" i="4"/>
  <c r="AB43" i="4" s="1"/>
  <c r="I43" i="5" s="1"/>
  <c r="F43" i="4"/>
  <c r="AA43" i="4" s="1"/>
  <c r="H43" i="5" s="1"/>
  <c r="AD41" i="4"/>
  <c r="AC41" i="4"/>
  <c r="AB41" i="4"/>
  <c r="AA41" i="4"/>
  <c r="W40" i="4"/>
  <c r="AD40" i="4" s="1"/>
  <c r="K40" i="5" s="1"/>
  <c r="N40" i="4"/>
  <c r="AC40" i="4" s="1"/>
  <c r="J40" i="5" s="1"/>
  <c r="I40" i="4"/>
  <c r="AB40" i="4" s="1"/>
  <c r="I40" i="5" s="1"/>
  <c r="F40" i="4"/>
  <c r="AA40" i="4" s="1"/>
  <c r="H40" i="5" s="1"/>
  <c r="W39" i="4"/>
  <c r="AD39" i="4" s="1"/>
  <c r="K39" i="5" s="1"/>
  <c r="N39" i="4"/>
  <c r="AC39" i="4" s="1"/>
  <c r="J39" i="5" s="1"/>
  <c r="I39" i="4"/>
  <c r="I38" i="4" s="1"/>
  <c r="AB38" i="4" s="1"/>
  <c r="I38" i="5" s="1"/>
  <c r="F39" i="4"/>
  <c r="AA39" i="4" s="1"/>
  <c r="H39" i="5" s="1"/>
  <c r="W36" i="4"/>
  <c r="AD36" i="4" s="1"/>
  <c r="K36" i="5" s="1"/>
  <c r="N36" i="4"/>
  <c r="AC36" i="4" s="1"/>
  <c r="J36" i="5" s="1"/>
  <c r="I36" i="4"/>
  <c r="AB36" i="4" s="1"/>
  <c r="I36" i="5" s="1"/>
  <c r="F36" i="4"/>
  <c r="AA36" i="4" s="1"/>
  <c r="H36" i="5" s="1"/>
  <c r="W35" i="4"/>
  <c r="W34" i="4" s="1"/>
  <c r="AD34" i="4" s="1"/>
  <c r="K34" i="5" s="1"/>
  <c r="N35" i="4"/>
  <c r="AC35" i="4" s="1"/>
  <c r="J35" i="5" s="1"/>
  <c r="I35" i="4"/>
  <c r="AB35" i="4" s="1"/>
  <c r="I35" i="5" s="1"/>
  <c r="F35" i="4"/>
  <c r="AA35" i="4" s="1"/>
  <c r="H35" i="5" s="1"/>
  <c r="W32" i="4"/>
  <c r="AD32" i="4" s="1"/>
  <c r="K32" i="5" s="1"/>
  <c r="N32" i="4"/>
  <c r="AC32" i="4" s="1"/>
  <c r="J32" i="5" s="1"/>
  <c r="I32" i="4"/>
  <c r="AB32" i="4" s="1"/>
  <c r="I32" i="5" s="1"/>
  <c r="F32" i="4"/>
  <c r="AA32" i="4" s="1"/>
  <c r="H32" i="5" s="1"/>
  <c r="W31" i="4"/>
  <c r="AD31" i="4" s="1"/>
  <c r="K31" i="5" s="1"/>
  <c r="N31" i="4"/>
  <c r="AC31" i="4" s="1"/>
  <c r="J31" i="5" s="1"/>
  <c r="I31" i="4"/>
  <c r="I30" i="4" s="1"/>
  <c r="AB30" i="4" s="1"/>
  <c r="I30" i="5" s="1"/>
  <c r="F31" i="4"/>
  <c r="AA31" i="4" s="1"/>
  <c r="H31" i="5" s="1"/>
  <c r="W28" i="4"/>
  <c r="AD28" i="4" s="1"/>
  <c r="K28" i="5" s="1"/>
  <c r="N28" i="4"/>
  <c r="AC28" i="4" s="1"/>
  <c r="J28" i="5" s="1"/>
  <c r="I28" i="4"/>
  <c r="AB28" i="4" s="1"/>
  <c r="I28" i="5" s="1"/>
  <c r="F28" i="4"/>
  <c r="AA28" i="4" s="1"/>
  <c r="H28" i="5" s="1"/>
  <c r="W27" i="4"/>
  <c r="W26" i="4" s="1"/>
  <c r="AD26" i="4" s="1"/>
  <c r="K26" i="5" s="1"/>
  <c r="N27" i="4"/>
  <c r="AC27" i="4" s="1"/>
  <c r="J27" i="5" s="1"/>
  <c r="I27" i="4"/>
  <c r="AB27" i="4" s="1"/>
  <c r="I27" i="5" s="1"/>
  <c r="F27" i="4"/>
  <c r="F26" i="4" s="1"/>
  <c r="AA26" i="4" s="1"/>
  <c r="H26" i="5" s="1"/>
  <c r="W24" i="4"/>
  <c r="AD24" i="4" s="1"/>
  <c r="K24" i="5" s="1"/>
  <c r="N24" i="4"/>
  <c r="AC24" i="4" s="1"/>
  <c r="J24" i="5" s="1"/>
  <c r="I24" i="4"/>
  <c r="AB24" i="4" s="1"/>
  <c r="I24" i="5" s="1"/>
  <c r="F24" i="4"/>
  <c r="AA24" i="4" s="1"/>
  <c r="H24" i="5" s="1"/>
  <c r="W23" i="4"/>
  <c r="AD23" i="4" s="1"/>
  <c r="K23" i="5" s="1"/>
  <c r="N23" i="4"/>
  <c r="AC23" i="4" s="1"/>
  <c r="J23" i="5" s="1"/>
  <c r="I23" i="4"/>
  <c r="AB23" i="4" s="1"/>
  <c r="I23" i="5" s="1"/>
  <c r="F23" i="4"/>
  <c r="AA23" i="4" s="1"/>
  <c r="H23" i="5" s="1"/>
  <c r="F22" i="4"/>
  <c r="AA22" i="4" s="1"/>
  <c r="H22" i="5" s="1"/>
  <c r="W20" i="4"/>
  <c r="AD20" i="4" s="1"/>
  <c r="K20" i="5" s="1"/>
  <c r="N20" i="4"/>
  <c r="AC20" i="4" s="1"/>
  <c r="J20" i="5" s="1"/>
  <c r="I20" i="4"/>
  <c r="AB20" i="4" s="1"/>
  <c r="I20" i="5" s="1"/>
  <c r="F20" i="4"/>
  <c r="AA20" i="4" s="1"/>
  <c r="H20" i="5" s="1"/>
  <c r="W19" i="4"/>
  <c r="N19" i="4"/>
  <c r="AC19" i="4" s="1"/>
  <c r="J19" i="5" s="1"/>
  <c r="I19" i="4"/>
  <c r="AB19" i="4" s="1"/>
  <c r="I19" i="5" s="1"/>
  <c r="F19" i="4"/>
  <c r="F18" i="4" s="1"/>
  <c r="AA18" i="4" s="1"/>
  <c r="H18" i="5" s="1"/>
  <c r="W16" i="4"/>
  <c r="AD16" i="4" s="1"/>
  <c r="K16" i="5" s="1"/>
  <c r="N16" i="4"/>
  <c r="AC16" i="4" s="1"/>
  <c r="J16" i="5" s="1"/>
  <c r="I16" i="4"/>
  <c r="AB16" i="4" s="1"/>
  <c r="I16" i="5" s="1"/>
  <c r="F16" i="4"/>
  <c r="AA16" i="4" s="1"/>
  <c r="H16" i="5" s="1"/>
  <c r="W15" i="4"/>
  <c r="AD15" i="4" s="1"/>
  <c r="K15" i="5" s="1"/>
  <c r="N15" i="4"/>
  <c r="AC15" i="4" s="1"/>
  <c r="J15" i="5" s="1"/>
  <c r="I15" i="4"/>
  <c r="I14" i="4" s="1"/>
  <c r="AB14" i="4" s="1"/>
  <c r="I14" i="5" s="1"/>
  <c r="F15" i="4"/>
  <c r="AA15" i="4" s="1"/>
  <c r="H15" i="5" s="1"/>
  <c r="W12" i="4"/>
  <c r="AD12" i="4" s="1"/>
  <c r="K12" i="5" s="1"/>
  <c r="N12" i="4"/>
  <c r="AC12" i="4" s="1"/>
  <c r="J12" i="5" s="1"/>
  <c r="I12" i="4"/>
  <c r="AB12" i="4" s="1"/>
  <c r="I12" i="5" s="1"/>
  <c r="F12" i="4"/>
  <c r="AA12" i="4" s="1"/>
  <c r="H12" i="5" s="1"/>
  <c r="W11" i="4"/>
  <c r="W10" i="4" s="1"/>
  <c r="AD10" i="4" s="1"/>
  <c r="K10" i="5" s="1"/>
  <c r="N11" i="4"/>
  <c r="AC11" i="4" s="1"/>
  <c r="J11" i="5" s="1"/>
  <c r="I11" i="4"/>
  <c r="AB11" i="4" s="1"/>
  <c r="I11" i="5" s="1"/>
  <c r="F11" i="4"/>
  <c r="F10" i="4" s="1"/>
  <c r="AA10" i="4" s="1"/>
  <c r="H10" i="5" s="1"/>
  <c r="A4" i="4"/>
  <c r="A4" i="1"/>
  <c r="F38" i="4" l="1"/>
  <c r="AA38" i="4" s="1"/>
  <c r="H38" i="5" s="1"/>
  <c r="I99" i="4"/>
  <c r="W22" i="4"/>
  <c r="AD22" i="4" s="1"/>
  <c r="K22" i="5" s="1"/>
  <c r="N99" i="4"/>
  <c r="AC99" i="4" s="1"/>
  <c r="J99" i="5" s="1"/>
  <c r="X85" i="4"/>
  <c r="X96" i="4"/>
  <c r="I42" i="4"/>
  <c r="AB42" i="4" s="1"/>
  <c r="I42" i="5" s="1"/>
  <c r="AF78" i="4"/>
  <c r="I26" i="4"/>
  <c r="AB26" i="4" s="1"/>
  <c r="I26" i="5" s="1"/>
  <c r="I50" i="4"/>
  <c r="AB50" i="4" s="1"/>
  <c r="I50" i="5" s="1"/>
  <c r="I104" i="4"/>
  <c r="AB104" i="4" s="1"/>
  <c r="I104" i="5" s="1"/>
  <c r="F46" i="4"/>
  <c r="AA46" i="4" s="1"/>
  <c r="H46" i="5" s="1"/>
  <c r="F30" i="4"/>
  <c r="AA30" i="4" s="1"/>
  <c r="H30" i="5" s="1"/>
  <c r="F82" i="4"/>
  <c r="AA82" i="4" s="1"/>
  <c r="H82" i="5" s="1"/>
  <c r="F14" i="4"/>
  <c r="AA14" i="4" s="1"/>
  <c r="H14" i="5" s="1"/>
  <c r="AB39" i="4"/>
  <c r="I39" i="5" s="1"/>
  <c r="AA55" i="4"/>
  <c r="H55" i="5" s="1"/>
  <c r="F72" i="4"/>
  <c r="AA72" i="4" s="1"/>
  <c r="H72" i="5" s="1"/>
  <c r="I82" i="4"/>
  <c r="AB82" i="4" s="1"/>
  <c r="I82" i="5" s="1"/>
  <c r="AA85" i="4"/>
  <c r="H85" i="5" s="1"/>
  <c r="H78" i="5"/>
  <c r="I18" i="4"/>
  <c r="AB18" i="4" s="1"/>
  <c r="I18" i="5" s="1"/>
  <c r="AA96" i="4"/>
  <c r="H96" i="5" s="1"/>
  <c r="I10" i="4"/>
  <c r="AB10" i="4" s="1"/>
  <c r="I10" i="5" s="1"/>
  <c r="I34" i="4"/>
  <c r="AB34" i="4" s="1"/>
  <c r="I34" i="5" s="1"/>
  <c r="I64" i="4"/>
  <c r="AB64" i="4" s="1"/>
  <c r="I64" i="5" s="1"/>
  <c r="I90" i="4"/>
  <c r="AB90" i="4" s="1"/>
  <c r="I90" i="5" s="1"/>
  <c r="W14" i="4"/>
  <c r="AD14" i="4" s="1"/>
  <c r="K14" i="5" s="1"/>
  <c r="W104" i="4"/>
  <c r="AD104" i="4" s="1"/>
  <c r="K104" i="5" s="1"/>
  <c r="W54" i="4"/>
  <c r="AD54" i="4" s="1"/>
  <c r="K54" i="5" s="1"/>
  <c r="X75" i="4"/>
  <c r="AF75" i="4"/>
  <c r="W82" i="4"/>
  <c r="W42" i="4"/>
  <c r="AD42" i="4" s="1"/>
  <c r="K42" i="5" s="1"/>
  <c r="W50" i="4"/>
  <c r="AD50" i="4" s="1"/>
  <c r="K50" i="5" s="1"/>
  <c r="X92" i="4"/>
  <c r="AD35" i="4"/>
  <c r="K35" i="5" s="1"/>
  <c r="W38" i="4"/>
  <c r="AD38" i="4" s="1"/>
  <c r="K38" i="5" s="1"/>
  <c r="W30" i="4"/>
  <c r="AD30" i="4" s="1"/>
  <c r="K30" i="5" s="1"/>
  <c r="X36" i="4"/>
  <c r="W72" i="4"/>
  <c r="AD72" i="4" s="1"/>
  <c r="K72" i="5" s="1"/>
  <c r="W90" i="4"/>
  <c r="AD90" i="4" s="1"/>
  <c r="K90" i="5" s="1"/>
  <c r="AF43" i="4"/>
  <c r="N50" i="4"/>
  <c r="AC50" i="4" s="1"/>
  <c r="J50" i="5" s="1"/>
  <c r="X68" i="4"/>
  <c r="AF88" i="4"/>
  <c r="N90" i="4"/>
  <c r="AC90" i="4" s="1"/>
  <c r="J90" i="5" s="1"/>
  <c r="AF102" i="4"/>
  <c r="AF36" i="4"/>
  <c r="X39" i="4"/>
  <c r="AF70" i="4"/>
  <c r="AF93" i="4"/>
  <c r="X101" i="4"/>
  <c r="X106" i="4"/>
  <c r="AF106" i="4"/>
  <c r="X12" i="4"/>
  <c r="X20" i="4"/>
  <c r="X28" i="4"/>
  <c r="X48" i="4"/>
  <c r="X77" i="4"/>
  <c r="AF77" i="4"/>
  <c r="X83" i="4"/>
  <c r="X87" i="4"/>
  <c r="AC91" i="4"/>
  <c r="J91" i="5" s="1"/>
  <c r="AC100" i="4"/>
  <c r="J100" i="5" s="1"/>
  <c r="N104" i="4"/>
  <c r="AC104" i="4" s="1"/>
  <c r="J104" i="5" s="1"/>
  <c r="AF66" i="4"/>
  <c r="N18" i="4"/>
  <c r="AC18" i="4" s="1"/>
  <c r="J18" i="5" s="1"/>
  <c r="N26" i="4"/>
  <c r="AC26" i="4" s="1"/>
  <c r="J26" i="5" s="1"/>
  <c r="N34" i="4"/>
  <c r="AC34" i="4" s="1"/>
  <c r="J34" i="5" s="1"/>
  <c r="N10" i="4"/>
  <c r="AC10" i="4" s="1"/>
  <c r="J10" i="5" s="1"/>
  <c r="X19" i="4"/>
  <c r="X15" i="4"/>
  <c r="X23" i="4"/>
  <c r="X31" i="4"/>
  <c r="N42" i="4"/>
  <c r="AC42" i="4" s="1"/>
  <c r="J42" i="5" s="1"/>
  <c r="X44" i="4"/>
  <c r="AF52" i="4"/>
  <c r="X94" i="4"/>
  <c r="AF39" i="4"/>
  <c r="AF12" i="4"/>
  <c r="AF16" i="4"/>
  <c r="AF20" i="4"/>
  <c r="AF23" i="4"/>
  <c r="AF24" i="4"/>
  <c r="AF28" i="4"/>
  <c r="AF32" i="4"/>
  <c r="AF40" i="4"/>
  <c r="AF47" i="4"/>
  <c r="AF44" i="4"/>
  <c r="X11" i="4"/>
  <c r="AD11" i="4"/>
  <c r="K11" i="5" s="1"/>
  <c r="X16" i="4"/>
  <c r="AD19" i="4"/>
  <c r="K19" i="5" s="1"/>
  <c r="X27" i="4"/>
  <c r="AB31" i="4"/>
  <c r="I31" i="5" s="1"/>
  <c r="X35" i="4"/>
  <c r="AA11" i="4"/>
  <c r="H11" i="5" s="1"/>
  <c r="W18" i="4"/>
  <c r="AD18" i="4" s="1"/>
  <c r="K18" i="5" s="1"/>
  <c r="AA19" i="4"/>
  <c r="H19" i="5" s="1"/>
  <c r="I22" i="4"/>
  <c r="AB22" i="4" s="1"/>
  <c r="I22" i="5" s="1"/>
  <c r="AA27" i="4"/>
  <c r="H27" i="5" s="1"/>
  <c r="N14" i="4"/>
  <c r="AC14" i="4" s="1"/>
  <c r="J14" i="5" s="1"/>
  <c r="N22" i="4"/>
  <c r="AC22" i="4" s="1"/>
  <c r="J22" i="5" s="1"/>
  <c r="N30" i="4"/>
  <c r="AC30" i="4" s="1"/>
  <c r="J30" i="5" s="1"/>
  <c r="F34" i="4"/>
  <c r="AA34" i="4" s="1"/>
  <c r="H34" i="5" s="1"/>
  <c r="N38" i="4"/>
  <c r="AC38" i="4" s="1"/>
  <c r="J38" i="5" s="1"/>
  <c r="F42" i="4"/>
  <c r="AA42" i="4" s="1"/>
  <c r="H42" i="5" s="1"/>
  <c r="N46" i="4"/>
  <c r="AC46" i="4" s="1"/>
  <c r="J46" i="5" s="1"/>
  <c r="AA48" i="4"/>
  <c r="AA51" i="4"/>
  <c r="AB55" i="4"/>
  <c r="I55" i="5" s="1"/>
  <c r="AD56" i="4"/>
  <c r="K56" i="5" s="1"/>
  <c r="N64" i="4"/>
  <c r="AA65" i="4"/>
  <c r="F64" i="4"/>
  <c r="X65" i="4"/>
  <c r="AF69" i="4"/>
  <c r="X69" i="4"/>
  <c r="I72" i="4"/>
  <c r="AB72" i="4" s="1"/>
  <c r="I72" i="5" s="1"/>
  <c r="AB73" i="4"/>
  <c r="I73" i="5" s="1"/>
  <c r="AD74" i="4"/>
  <c r="AF76" i="4"/>
  <c r="X76" i="4"/>
  <c r="AF87" i="4"/>
  <c r="AF95" i="4"/>
  <c r="W46" i="4"/>
  <c r="AD46" i="4" s="1"/>
  <c r="K46" i="5" s="1"/>
  <c r="AC55" i="4"/>
  <c r="J55" i="5" s="1"/>
  <c r="N54" i="4"/>
  <c r="AC54" i="4" s="1"/>
  <c r="J54" i="5" s="1"/>
  <c r="AC73" i="4"/>
  <c r="J73" i="5" s="1"/>
  <c r="N72" i="4"/>
  <c r="AC72" i="4" s="1"/>
  <c r="J72" i="5" s="1"/>
  <c r="AF84" i="4"/>
  <c r="AF92" i="4"/>
  <c r="AF101" i="4"/>
  <c r="AB15" i="4"/>
  <c r="X32" i="4"/>
  <c r="X40" i="4"/>
  <c r="X43" i="4"/>
  <c r="X56" i="4"/>
  <c r="AF67" i="4"/>
  <c r="X67" i="4"/>
  <c r="AB68" i="4"/>
  <c r="X74" i="4"/>
  <c r="AF85" i="4"/>
  <c r="X24" i="4"/>
  <c r="AD27" i="4"/>
  <c r="K27" i="5" s="1"/>
  <c r="X47" i="4"/>
  <c r="X51" i="4"/>
  <c r="X52" i="4"/>
  <c r="X55" i="4"/>
  <c r="W64" i="4"/>
  <c r="X66" i="4"/>
  <c r="X70" i="4"/>
  <c r="X73" i="4"/>
  <c r="AF86" i="4"/>
  <c r="AF94" i="4"/>
  <c r="AD99" i="4"/>
  <c r="K99" i="5" s="1"/>
  <c r="AF107" i="4"/>
  <c r="N82" i="4"/>
  <c r="F90" i="4"/>
  <c r="AA90" i="4" s="1"/>
  <c r="H90" i="5" s="1"/>
  <c r="F99" i="4"/>
  <c r="F104" i="4"/>
  <c r="AA104" i="4" s="1"/>
  <c r="H104" i="5" s="1"/>
  <c r="X78" i="4"/>
  <c r="AD82" i="4"/>
  <c r="K82" i="5" s="1"/>
  <c r="AB83" i="4"/>
  <c r="X84" i="4"/>
  <c r="X86" i="4"/>
  <c r="X88" i="4"/>
  <c r="X91" i="4"/>
  <c r="AD91" i="4"/>
  <c r="X93" i="4"/>
  <c r="X95" i="4"/>
  <c r="AB99" i="4"/>
  <c r="I99" i="5" s="1"/>
  <c r="X100" i="4"/>
  <c r="AD100" i="4"/>
  <c r="K100" i="5" s="1"/>
  <c r="X102" i="4"/>
  <c r="X105" i="4"/>
  <c r="AD105" i="4"/>
  <c r="X107" i="4"/>
  <c r="A2" i="4"/>
  <c r="AF96" i="4" l="1"/>
  <c r="I80" i="4"/>
  <c r="AB80" i="4" s="1"/>
  <c r="I80" i="5" s="1"/>
  <c r="X34" i="4"/>
  <c r="N98" i="4"/>
  <c r="AC98" i="4" s="1"/>
  <c r="J98" i="5" s="1"/>
  <c r="I98" i="4"/>
  <c r="AB98" i="4" s="1"/>
  <c r="I98" i="5" s="1"/>
  <c r="X26" i="4"/>
  <c r="AF65" i="4"/>
  <c r="H65" i="5"/>
  <c r="AF51" i="4"/>
  <c r="AF50" i="4" s="1"/>
  <c r="H51" i="5"/>
  <c r="X10" i="4"/>
  <c r="AF31" i="4"/>
  <c r="AF30" i="4" s="1"/>
  <c r="AF83" i="4"/>
  <c r="AF82" i="4" s="1"/>
  <c r="I83" i="5"/>
  <c r="F80" i="4"/>
  <c r="AA80" i="4" s="1"/>
  <c r="H80" i="5" s="1"/>
  <c r="AF15" i="4"/>
  <c r="AF14" i="4" s="1"/>
  <c r="I15" i="5"/>
  <c r="AF48" i="4"/>
  <c r="AF46" i="4" s="1"/>
  <c r="H48" i="5"/>
  <c r="I62" i="4"/>
  <c r="AB62" i="4" s="1"/>
  <c r="I62" i="5" s="1"/>
  <c r="AF68" i="4"/>
  <c r="I68" i="5"/>
  <c r="W98" i="4"/>
  <c r="AD98" i="4" s="1"/>
  <c r="K98" i="5" s="1"/>
  <c r="X38" i="4"/>
  <c r="AF56" i="4"/>
  <c r="X54" i="4"/>
  <c r="AF11" i="4"/>
  <c r="AF10" i="4" s="1"/>
  <c r="X22" i="4"/>
  <c r="X42" i="4"/>
  <c r="X46" i="4"/>
  <c r="X30" i="4"/>
  <c r="AF42" i="4"/>
  <c r="AF35" i="4"/>
  <c r="AF34" i="4" s="1"/>
  <c r="X18" i="4"/>
  <c r="AF100" i="4"/>
  <c r="AF99" i="4" s="1"/>
  <c r="AF74" i="4"/>
  <c r="K74" i="5"/>
  <c r="AF27" i="4"/>
  <c r="AF26" i="4" s="1"/>
  <c r="AF105" i="4"/>
  <c r="AF104" i="4" s="1"/>
  <c r="K105" i="5"/>
  <c r="AF91" i="4"/>
  <c r="AF90" i="4" s="1"/>
  <c r="K91" i="5"/>
  <c r="W80" i="4"/>
  <c r="AD80" i="4" s="1"/>
  <c r="K80" i="5" s="1"/>
  <c r="AF22" i="4"/>
  <c r="X99" i="4"/>
  <c r="X104" i="4"/>
  <c r="X90" i="4"/>
  <c r="X14" i="4"/>
  <c r="X82" i="4"/>
  <c r="X64" i="4"/>
  <c r="X72" i="4"/>
  <c r="F62" i="4"/>
  <c r="AA64" i="4"/>
  <c r="H64" i="5" s="1"/>
  <c r="AF55" i="4"/>
  <c r="AF19" i="4"/>
  <c r="AF18" i="4" s="1"/>
  <c r="N80" i="4"/>
  <c r="AC80" i="4" s="1"/>
  <c r="J80" i="5" s="1"/>
  <c r="AC82" i="4"/>
  <c r="J82" i="5" s="1"/>
  <c r="AC64" i="4"/>
  <c r="J64" i="5" s="1"/>
  <c r="N62" i="4"/>
  <c r="F98" i="4"/>
  <c r="AA98" i="4" s="1"/>
  <c r="H98" i="5" s="1"/>
  <c r="AA99" i="4"/>
  <c r="H99" i="5" s="1"/>
  <c r="X50" i="4"/>
  <c r="AD64" i="4"/>
  <c r="K64" i="5" s="1"/>
  <c r="W62" i="4"/>
  <c r="AF73" i="4"/>
  <c r="AF38" i="4"/>
  <c r="AI107" i="1"/>
  <c r="AI106" i="1"/>
  <c r="AI105" i="1"/>
  <c r="AI102" i="1"/>
  <c r="AI101" i="1"/>
  <c r="AI100" i="1"/>
  <c r="AI96" i="1"/>
  <c r="AI95" i="1"/>
  <c r="AI94" i="1"/>
  <c r="AI93" i="1"/>
  <c r="AI92" i="1"/>
  <c r="AI91" i="1"/>
  <c r="AI88" i="1"/>
  <c r="AI87" i="1"/>
  <c r="AI86" i="1"/>
  <c r="AI85" i="1"/>
  <c r="AI84" i="1"/>
  <c r="AI83" i="1"/>
  <c r="AI78" i="1"/>
  <c r="AI77" i="1"/>
  <c r="AI76" i="1"/>
  <c r="AI75" i="1"/>
  <c r="AI74" i="1"/>
  <c r="AI73" i="1"/>
  <c r="AI70" i="1"/>
  <c r="AI69" i="1"/>
  <c r="AI68" i="1"/>
  <c r="AI67" i="1"/>
  <c r="AI66" i="1"/>
  <c r="AI65" i="1"/>
  <c r="AI56" i="1"/>
  <c r="AI55" i="1"/>
  <c r="AI52" i="1"/>
  <c r="AI51" i="1"/>
  <c r="AI48" i="1"/>
  <c r="AI47" i="1"/>
  <c r="AI44" i="1"/>
  <c r="AI43" i="1"/>
  <c r="AI40" i="1"/>
  <c r="AI39" i="1"/>
  <c r="AI36" i="1"/>
  <c r="AI35" i="1"/>
  <c r="AI32" i="1"/>
  <c r="AI31" i="1"/>
  <c r="AI28" i="1"/>
  <c r="AI27" i="1"/>
  <c r="AI24" i="1"/>
  <c r="AI23" i="1"/>
  <c r="AI20" i="1"/>
  <c r="AI19" i="1"/>
  <c r="AI16" i="1"/>
  <c r="AI15" i="1"/>
  <c r="AI12" i="1"/>
  <c r="AI11" i="1"/>
  <c r="U107" i="1"/>
  <c r="U106" i="1"/>
  <c r="U105" i="1"/>
  <c r="U102" i="1"/>
  <c r="U101" i="1"/>
  <c r="U100" i="1"/>
  <c r="U96" i="1"/>
  <c r="U95" i="1"/>
  <c r="U94" i="1"/>
  <c r="U93" i="1"/>
  <c r="U92" i="1"/>
  <c r="U91" i="1"/>
  <c r="U88" i="1"/>
  <c r="U87" i="1"/>
  <c r="U86" i="1"/>
  <c r="U85" i="1"/>
  <c r="U84" i="1"/>
  <c r="U83" i="1"/>
  <c r="U78" i="1"/>
  <c r="U77" i="1"/>
  <c r="U76" i="1"/>
  <c r="U75" i="1"/>
  <c r="U74" i="1"/>
  <c r="U73" i="1"/>
  <c r="U70" i="1"/>
  <c r="U69" i="1"/>
  <c r="U68" i="1"/>
  <c r="U67" i="1"/>
  <c r="U66" i="1"/>
  <c r="U65" i="1"/>
  <c r="U56" i="1"/>
  <c r="U55" i="1"/>
  <c r="U52" i="1"/>
  <c r="U51" i="1"/>
  <c r="U48" i="1"/>
  <c r="U47" i="1"/>
  <c r="U44" i="1"/>
  <c r="U43" i="1"/>
  <c r="U40" i="1"/>
  <c r="U39" i="1"/>
  <c r="U36" i="1"/>
  <c r="U35" i="1"/>
  <c r="U32" i="1"/>
  <c r="U31" i="1"/>
  <c r="U28" i="1"/>
  <c r="U27" i="1"/>
  <c r="U24" i="1"/>
  <c r="U23" i="1"/>
  <c r="U20" i="1"/>
  <c r="U19" i="1"/>
  <c r="U16" i="1"/>
  <c r="U15" i="1"/>
  <c r="U12" i="1"/>
  <c r="U11" i="1"/>
  <c r="K107" i="1"/>
  <c r="K106" i="1"/>
  <c r="K105" i="1"/>
  <c r="K102" i="1"/>
  <c r="K101" i="1"/>
  <c r="K100" i="1"/>
  <c r="K96" i="1"/>
  <c r="K95" i="1"/>
  <c r="K94" i="1"/>
  <c r="K93" i="1"/>
  <c r="K92" i="1"/>
  <c r="K91" i="1"/>
  <c r="K88" i="1"/>
  <c r="K87" i="1"/>
  <c r="K86" i="1"/>
  <c r="K85" i="1"/>
  <c r="K84" i="1"/>
  <c r="K83" i="1"/>
  <c r="K78" i="1"/>
  <c r="K77" i="1"/>
  <c r="K76" i="1"/>
  <c r="K75" i="1"/>
  <c r="K74" i="1"/>
  <c r="K73" i="1"/>
  <c r="K70" i="1"/>
  <c r="K69" i="1"/>
  <c r="K68" i="1"/>
  <c r="K67" i="1"/>
  <c r="K66" i="1"/>
  <c r="K65" i="1"/>
  <c r="K56" i="1"/>
  <c r="K55" i="1"/>
  <c r="K52" i="1"/>
  <c r="K51" i="1"/>
  <c r="K48" i="1"/>
  <c r="K47" i="1"/>
  <c r="K44" i="1"/>
  <c r="K43" i="1"/>
  <c r="K40" i="1"/>
  <c r="K39" i="1"/>
  <c r="K36" i="1"/>
  <c r="K35" i="1"/>
  <c r="K32" i="1"/>
  <c r="K31" i="1"/>
  <c r="K28" i="1"/>
  <c r="K27" i="1"/>
  <c r="K24" i="1"/>
  <c r="K23" i="1"/>
  <c r="K20" i="1"/>
  <c r="K19" i="1"/>
  <c r="K16" i="1"/>
  <c r="K15" i="1"/>
  <c r="K12" i="1"/>
  <c r="K11" i="1"/>
  <c r="F107" i="1"/>
  <c r="F106" i="1"/>
  <c r="F105" i="1"/>
  <c r="F102" i="1"/>
  <c r="F101" i="1"/>
  <c r="F100" i="1"/>
  <c r="F96" i="1"/>
  <c r="F95" i="1"/>
  <c r="F94" i="1"/>
  <c r="F93" i="1"/>
  <c r="F92" i="1"/>
  <c r="F91" i="1"/>
  <c r="F88" i="1"/>
  <c r="F87" i="1"/>
  <c r="F86" i="1"/>
  <c r="F85" i="1"/>
  <c r="F84" i="1"/>
  <c r="F83" i="1"/>
  <c r="F78" i="1"/>
  <c r="F77" i="1"/>
  <c r="F76" i="1"/>
  <c r="F75" i="1"/>
  <c r="F74" i="1"/>
  <c r="F73" i="1"/>
  <c r="F70" i="1"/>
  <c r="F69" i="1"/>
  <c r="F68" i="1"/>
  <c r="F67" i="1"/>
  <c r="F66" i="1"/>
  <c r="F65" i="1"/>
  <c r="F56" i="1"/>
  <c r="F55" i="1"/>
  <c r="F52" i="1"/>
  <c r="F51" i="1"/>
  <c r="F48" i="1"/>
  <c r="F47" i="1"/>
  <c r="F44" i="1"/>
  <c r="F43" i="1"/>
  <c r="F40" i="1"/>
  <c r="F39" i="1"/>
  <c r="F36" i="1"/>
  <c r="F35" i="1"/>
  <c r="F32" i="1"/>
  <c r="F31" i="1"/>
  <c r="F28" i="1"/>
  <c r="F27" i="1"/>
  <c r="F24" i="1"/>
  <c r="F23" i="1"/>
  <c r="F20" i="1"/>
  <c r="F19" i="1"/>
  <c r="F16" i="1"/>
  <c r="F15" i="1"/>
  <c r="F12" i="1"/>
  <c r="F11" i="1"/>
  <c r="I60" i="4" l="1"/>
  <c r="AB60" i="4" s="1"/>
  <c r="I60" i="5" s="1"/>
  <c r="F38" i="1"/>
  <c r="AF64" i="4"/>
  <c r="AF54" i="4"/>
  <c r="F54" i="1"/>
  <c r="AF80" i="4"/>
  <c r="AF98" i="4"/>
  <c r="X80" i="4"/>
  <c r="AF72" i="4"/>
  <c r="X98" i="4"/>
  <c r="K10" i="1"/>
  <c r="K34" i="1"/>
  <c r="K42" i="1"/>
  <c r="K50" i="1"/>
  <c r="N60" i="4"/>
  <c r="AC60" i="4" s="1"/>
  <c r="J60" i="5" s="1"/>
  <c r="AC62" i="4"/>
  <c r="J62" i="5" s="1"/>
  <c r="AA62" i="4"/>
  <c r="H62" i="5" s="1"/>
  <c r="F60" i="4"/>
  <c r="AA60" i="4" s="1"/>
  <c r="H60" i="5" s="1"/>
  <c r="W60" i="4"/>
  <c r="AD60" i="4" s="1"/>
  <c r="K60" i="5" s="1"/>
  <c r="AD62" i="4"/>
  <c r="K62" i="5" s="1"/>
  <c r="X62" i="4"/>
  <c r="U104" i="1"/>
  <c r="U10" i="1"/>
  <c r="U18" i="1"/>
  <c r="U26" i="1"/>
  <c r="U34" i="1"/>
  <c r="U42" i="1"/>
  <c r="U50" i="1"/>
  <c r="U99" i="1"/>
  <c r="AI30" i="1"/>
  <c r="K82" i="1"/>
  <c r="K22" i="1"/>
  <c r="K104" i="1"/>
  <c r="F10" i="1"/>
  <c r="F18" i="1"/>
  <c r="F26" i="1"/>
  <c r="F34" i="1"/>
  <c r="K99" i="1"/>
  <c r="U14" i="1"/>
  <c r="U22" i="1"/>
  <c r="U30" i="1"/>
  <c r="U38" i="1"/>
  <c r="AI18" i="1"/>
  <c r="AI26" i="1"/>
  <c r="AI34" i="1"/>
  <c r="K54" i="1"/>
  <c r="K72" i="1"/>
  <c r="F82" i="1"/>
  <c r="U64" i="1"/>
  <c r="AI72" i="1"/>
  <c r="F30" i="1"/>
  <c r="K38" i="1"/>
  <c r="K46" i="1"/>
  <c r="AI42" i="1"/>
  <c r="AI14" i="1"/>
  <c r="AI90" i="1"/>
  <c r="AI46" i="1"/>
  <c r="AI54" i="1"/>
  <c r="U90" i="1"/>
  <c r="U82" i="1"/>
  <c r="U46" i="1"/>
  <c r="U54" i="1"/>
  <c r="U72" i="1"/>
  <c r="K64" i="1"/>
  <c r="K14" i="1"/>
  <c r="K18" i="1"/>
  <c r="K90" i="1"/>
  <c r="K80" i="1" s="1"/>
  <c r="K26" i="1"/>
  <c r="K30" i="1"/>
  <c r="F50" i="1"/>
  <c r="F46" i="1"/>
  <c r="F22" i="1"/>
  <c r="F99" i="1"/>
  <c r="F104" i="1"/>
  <c r="F90" i="1"/>
  <c r="F72" i="1"/>
  <c r="F64" i="1"/>
  <c r="F42" i="1"/>
  <c r="F14" i="1"/>
  <c r="AI22" i="1"/>
  <c r="AI50" i="1"/>
  <c r="AI64" i="1"/>
  <c r="AI62" i="1" s="1"/>
  <c r="AI82" i="1"/>
  <c r="AI99" i="1"/>
  <c r="AI10" i="1"/>
  <c r="AI38" i="1"/>
  <c r="AI104" i="1"/>
  <c r="F80" i="1" l="1"/>
  <c r="AF62" i="4"/>
  <c r="U80" i="1"/>
  <c r="K62" i="1"/>
  <c r="K60" i="1" s="1"/>
  <c r="X60" i="4"/>
  <c r="AF60" i="4"/>
  <c r="U98" i="1"/>
  <c r="F62" i="1"/>
  <c r="F60" i="1" s="1"/>
  <c r="AI98" i="1"/>
  <c r="AP99" i="1"/>
  <c r="G99" i="5" s="1"/>
  <c r="AI80" i="1"/>
  <c r="AI60" i="1" s="1"/>
  <c r="U62" i="1"/>
  <c r="U60" i="1" s="1"/>
  <c r="K98" i="1"/>
  <c r="F98" i="1"/>
  <c r="AM99" i="1"/>
  <c r="D99" i="5" s="1"/>
  <c r="AJ66" i="1"/>
  <c r="A2" i="1" l="1"/>
  <c r="AP107" i="1" l="1"/>
  <c r="G107" i="5" s="1"/>
  <c r="AO107" i="1"/>
  <c r="F107" i="5" s="1"/>
  <c r="AN107" i="1"/>
  <c r="E107" i="5" s="1"/>
  <c r="AM107" i="1"/>
  <c r="D107" i="5" s="1"/>
  <c r="AP106" i="1"/>
  <c r="G106" i="5" s="1"/>
  <c r="AO106" i="1"/>
  <c r="F106" i="5" s="1"/>
  <c r="AN106" i="1"/>
  <c r="E106" i="5" s="1"/>
  <c r="AM106" i="1"/>
  <c r="D106" i="5" s="1"/>
  <c r="AP105" i="1"/>
  <c r="G105" i="5" s="1"/>
  <c r="AO105" i="1"/>
  <c r="F105" i="5" s="1"/>
  <c r="AN105" i="1"/>
  <c r="E105" i="5" s="1"/>
  <c r="AM105" i="1"/>
  <c r="D105" i="5" s="1"/>
  <c r="AP104" i="1"/>
  <c r="G104" i="5" s="1"/>
  <c r="AO104" i="1"/>
  <c r="F104" i="5" s="1"/>
  <c r="AN104" i="1"/>
  <c r="E104" i="5" s="1"/>
  <c r="AM104" i="1"/>
  <c r="D104" i="5" s="1"/>
  <c r="AP102" i="1"/>
  <c r="G102" i="5" s="1"/>
  <c r="AO102" i="1"/>
  <c r="F102" i="5" s="1"/>
  <c r="AN102" i="1"/>
  <c r="E102" i="5" s="1"/>
  <c r="AM102" i="1"/>
  <c r="D102" i="5" s="1"/>
  <c r="AP101" i="1"/>
  <c r="G101" i="5" s="1"/>
  <c r="AO101" i="1"/>
  <c r="F101" i="5" s="1"/>
  <c r="AN101" i="1"/>
  <c r="E101" i="5" s="1"/>
  <c r="AM101" i="1"/>
  <c r="D101" i="5" s="1"/>
  <c r="AP100" i="1"/>
  <c r="G100" i="5" s="1"/>
  <c r="AO100" i="1"/>
  <c r="F100" i="5" s="1"/>
  <c r="AN100" i="1"/>
  <c r="E100" i="5" s="1"/>
  <c r="AM100" i="1"/>
  <c r="D100" i="5" s="1"/>
  <c r="AO99" i="1"/>
  <c r="F99" i="5" s="1"/>
  <c r="AN99" i="1"/>
  <c r="E99" i="5" s="1"/>
  <c r="AP98" i="1"/>
  <c r="G98" i="5" s="1"/>
  <c r="AO98" i="1"/>
  <c r="F98" i="5" s="1"/>
  <c r="AN98" i="1"/>
  <c r="E98" i="5" s="1"/>
  <c r="AM98" i="1"/>
  <c r="D98" i="5" s="1"/>
  <c r="AP96" i="1"/>
  <c r="G96" i="5" s="1"/>
  <c r="AO96" i="1"/>
  <c r="F96" i="5" s="1"/>
  <c r="AN96" i="1"/>
  <c r="E96" i="5" s="1"/>
  <c r="AM96" i="1"/>
  <c r="D96" i="5" s="1"/>
  <c r="AP95" i="1"/>
  <c r="G95" i="5" s="1"/>
  <c r="AO95" i="1"/>
  <c r="F95" i="5" s="1"/>
  <c r="AN95" i="1"/>
  <c r="E95" i="5" s="1"/>
  <c r="AM95" i="1"/>
  <c r="D95" i="5" s="1"/>
  <c r="AP94" i="1"/>
  <c r="G94" i="5" s="1"/>
  <c r="AO94" i="1"/>
  <c r="F94" i="5" s="1"/>
  <c r="AN94" i="1"/>
  <c r="E94" i="5" s="1"/>
  <c r="AM94" i="1"/>
  <c r="D94" i="5" s="1"/>
  <c r="AP93" i="1"/>
  <c r="G93" i="5" s="1"/>
  <c r="AO93" i="1"/>
  <c r="F93" i="5" s="1"/>
  <c r="AN93" i="1"/>
  <c r="E93" i="5" s="1"/>
  <c r="AM93" i="1"/>
  <c r="D93" i="5" s="1"/>
  <c r="AP92" i="1"/>
  <c r="G92" i="5" s="1"/>
  <c r="AO92" i="1"/>
  <c r="F92" i="5" s="1"/>
  <c r="AN92" i="1"/>
  <c r="E92" i="5" s="1"/>
  <c r="AM92" i="1"/>
  <c r="D92" i="5" s="1"/>
  <c r="AP91" i="1"/>
  <c r="G91" i="5" s="1"/>
  <c r="AO91" i="1"/>
  <c r="F91" i="5" s="1"/>
  <c r="AN91" i="1"/>
  <c r="E91" i="5" s="1"/>
  <c r="AM91" i="1"/>
  <c r="D91" i="5" s="1"/>
  <c r="AP90" i="1"/>
  <c r="G90" i="5" s="1"/>
  <c r="AO90" i="1"/>
  <c r="F90" i="5" s="1"/>
  <c r="AN90" i="1"/>
  <c r="E90" i="5" s="1"/>
  <c r="AM90" i="1"/>
  <c r="D90" i="5" s="1"/>
  <c r="AP88" i="1"/>
  <c r="G88" i="5" s="1"/>
  <c r="AO88" i="1"/>
  <c r="F88" i="5" s="1"/>
  <c r="AN88" i="1"/>
  <c r="E88" i="5" s="1"/>
  <c r="AM88" i="1"/>
  <c r="D88" i="5" s="1"/>
  <c r="AP87" i="1"/>
  <c r="G87" i="5" s="1"/>
  <c r="AO87" i="1"/>
  <c r="F87" i="5" s="1"/>
  <c r="AN87" i="1"/>
  <c r="E87" i="5" s="1"/>
  <c r="AM87" i="1"/>
  <c r="D87" i="5" s="1"/>
  <c r="AP86" i="1"/>
  <c r="G86" i="5" s="1"/>
  <c r="AO86" i="1"/>
  <c r="F86" i="5" s="1"/>
  <c r="AN86" i="1"/>
  <c r="E86" i="5" s="1"/>
  <c r="AM86" i="1"/>
  <c r="D86" i="5" s="1"/>
  <c r="AP85" i="1"/>
  <c r="G85" i="5" s="1"/>
  <c r="AO85" i="1"/>
  <c r="F85" i="5" s="1"/>
  <c r="AN85" i="1"/>
  <c r="E85" i="5" s="1"/>
  <c r="AM85" i="1"/>
  <c r="D85" i="5" s="1"/>
  <c r="AP84" i="1"/>
  <c r="G84" i="5" s="1"/>
  <c r="AO84" i="1"/>
  <c r="F84" i="5" s="1"/>
  <c r="AN84" i="1"/>
  <c r="E84" i="5" s="1"/>
  <c r="AM84" i="1"/>
  <c r="D84" i="5" s="1"/>
  <c r="AP83" i="1"/>
  <c r="G83" i="5" s="1"/>
  <c r="AO83" i="1"/>
  <c r="F83" i="5" s="1"/>
  <c r="AN83" i="1"/>
  <c r="E83" i="5" s="1"/>
  <c r="AM83" i="1"/>
  <c r="D83" i="5" s="1"/>
  <c r="AP82" i="1"/>
  <c r="G82" i="5" s="1"/>
  <c r="AO82" i="1"/>
  <c r="F82" i="5" s="1"/>
  <c r="AN82" i="1"/>
  <c r="E82" i="5" s="1"/>
  <c r="AM82" i="1"/>
  <c r="D82" i="5" s="1"/>
  <c r="AP80" i="1"/>
  <c r="G80" i="5" s="1"/>
  <c r="AO80" i="1"/>
  <c r="F80" i="5" s="1"/>
  <c r="AN80" i="1"/>
  <c r="E80" i="5" s="1"/>
  <c r="AM80" i="1"/>
  <c r="D80" i="5" s="1"/>
  <c r="AP78" i="1"/>
  <c r="G78" i="5" s="1"/>
  <c r="AO78" i="1"/>
  <c r="F78" i="5" s="1"/>
  <c r="AN78" i="1"/>
  <c r="E78" i="5" s="1"/>
  <c r="AM78" i="1"/>
  <c r="D78" i="5" s="1"/>
  <c r="AP77" i="1"/>
  <c r="G77" i="5" s="1"/>
  <c r="AO77" i="1"/>
  <c r="F77" i="5" s="1"/>
  <c r="AN77" i="1"/>
  <c r="E77" i="5" s="1"/>
  <c r="AM77" i="1"/>
  <c r="D77" i="5" s="1"/>
  <c r="AP76" i="1"/>
  <c r="G76" i="5" s="1"/>
  <c r="AO76" i="1"/>
  <c r="F76" i="5" s="1"/>
  <c r="AN76" i="1"/>
  <c r="E76" i="5" s="1"/>
  <c r="AM76" i="1"/>
  <c r="D76" i="5" s="1"/>
  <c r="AP75" i="1"/>
  <c r="G75" i="5" s="1"/>
  <c r="AO75" i="1"/>
  <c r="F75" i="5" s="1"/>
  <c r="AN75" i="1"/>
  <c r="E75" i="5" s="1"/>
  <c r="AM75" i="1"/>
  <c r="D75" i="5" s="1"/>
  <c r="AP74" i="1"/>
  <c r="G74" i="5" s="1"/>
  <c r="AO74" i="1"/>
  <c r="F74" i="5" s="1"/>
  <c r="AN74" i="1"/>
  <c r="E74" i="5" s="1"/>
  <c r="AM74" i="1"/>
  <c r="D74" i="5" s="1"/>
  <c r="AP73" i="1"/>
  <c r="G73" i="5" s="1"/>
  <c r="AO73" i="1"/>
  <c r="F73" i="5" s="1"/>
  <c r="AN73" i="1"/>
  <c r="E73" i="5" s="1"/>
  <c r="AM73" i="1"/>
  <c r="D73" i="5" s="1"/>
  <c r="AP72" i="1"/>
  <c r="G72" i="5" s="1"/>
  <c r="AO72" i="1"/>
  <c r="F72" i="5" s="1"/>
  <c r="AN72" i="1"/>
  <c r="E72" i="5" s="1"/>
  <c r="AM72" i="1"/>
  <c r="D72" i="5" s="1"/>
  <c r="AP70" i="1"/>
  <c r="G70" i="5" s="1"/>
  <c r="AO70" i="1"/>
  <c r="F70" i="5" s="1"/>
  <c r="AN70" i="1"/>
  <c r="E70" i="5" s="1"/>
  <c r="AM70" i="1"/>
  <c r="D70" i="5" s="1"/>
  <c r="AP69" i="1"/>
  <c r="G69" i="5" s="1"/>
  <c r="AO69" i="1"/>
  <c r="F69" i="5" s="1"/>
  <c r="AN69" i="1"/>
  <c r="E69" i="5" s="1"/>
  <c r="AM69" i="1"/>
  <c r="D69" i="5" s="1"/>
  <c r="AP68" i="1"/>
  <c r="G68" i="5" s="1"/>
  <c r="AO68" i="1"/>
  <c r="F68" i="5" s="1"/>
  <c r="AN68" i="1"/>
  <c r="E68" i="5" s="1"/>
  <c r="AM68" i="1"/>
  <c r="D68" i="5" s="1"/>
  <c r="AP67" i="1"/>
  <c r="G67" i="5" s="1"/>
  <c r="AO67" i="1"/>
  <c r="F67" i="5" s="1"/>
  <c r="AN67" i="1"/>
  <c r="E67" i="5" s="1"/>
  <c r="AM67" i="1"/>
  <c r="D67" i="5" s="1"/>
  <c r="AP66" i="1"/>
  <c r="G66" i="5" s="1"/>
  <c r="AO66" i="1"/>
  <c r="F66" i="5" s="1"/>
  <c r="AN66" i="1"/>
  <c r="E66" i="5" s="1"/>
  <c r="AM66" i="1"/>
  <c r="D66" i="5" s="1"/>
  <c r="AP65" i="1"/>
  <c r="G65" i="5" s="1"/>
  <c r="AO65" i="1"/>
  <c r="F65" i="5" s="1"/>
  <c r="AN65" i="1"/>
  <c r="E65" i="5" s="1"/>
  <c r="AM65" i="1"/>
  <c r="D65" i="5" s="1"/>
  <c r="AP64" i="1"/>
  <c r="G64" i="5" s="1"/>
  <c r="AO64" i="1"/>
  <c r="F64" i="5" s="1"/>
  <c r="AN64" i="1"/>
  <c r="E64" i="5" s="1"/>
  <c r="AM64" i="1"/>
  <c r="D64" i="5" s="1"/>
  <c r="AP62" i="1"/>
  <c r="G62" i="5" s="1"/>
  <c r="AO62" i="1"/>
  <c r="F62" i="5" s="1"/>
  <c r="AN62" i="1"/>
  <c r="E62" i="5" s="1"/>
  <c r="AM62" i="1"/>
  <c r="D62" i="5" s="1"/>
  <c r="AP60" i="1"/>
  <c r="G60" i="5" s="1"/>
  <c r="AO60" i="1"/>
  <c r="F60" i="5" s="1"/>
  <c r="AN60" i="1"/>
  <c r="E60" i="5" s="1"/>
  <c r="AM60" i="1"/>
  <c r="D60" i="5" s="1"/>
  <c r="AP56" i="1"/>
  <c r="G56" i="5" s="1"/>
  <c r="AO56" i="1"/>
  <c r="F56" i="5" s="1"/>
  <c r="AN56" i="1"/>
  <c r="E56" i="5" s="1"/>
  <c r="AM56" i="1"/>
  <c r="D56" i="5" s="1"/>
  <c r="AP55" i="1"/>
  <c r="G55" i="5" s="1"/>
  <c r="AO55" i="1"/>
  <c r="F55" i="5" s="1"/>
  <c r="AN55" i="1"/>
  <c r="E55" i="5" s="1"/>
  <c r="AM55" i="1"/>
  <c r="D55" i="5" s="1"/>
  <c r="AP54" i="1"/>
  <c r="G54" i="5" s="1"/>
  <c r="AO54" i="1"/>
  <c r="F54" i="5" s="1"/>
  <c r="AN54" i="1"/>
  <c r="E54" i="5" s="1"/>
  <c r="AM54" i="1"/>
  <c r="D54" i="5" s="1"/>
  <c r="AP52" i="1"/>
  <c r="G52" i="5" s="1"/>
  <c r="AO52" i="1"/>
  <c r="F52" i="5" s="1"/>
  <c r="AN52" i="1"/>
  <c r="E52" i="5" s="1"/>
  <c r="AM52" i="1"/>
  <c r="D52" i="5" s="1"/>
  <c r="AP51" i="1"/>
  <c r="G51" i="5" s="1"/>
  <c r="AO51" i="1"/>
  <c r="F51" i="5" s="1"/>
  <c r="AN51" i="1"/>
  <c r="E51" i="5" s="1"/>
  <c r="AM51" i="1"/>
  <c r="D51" i="5" s="1"/>
  <c r="AP50" i="1"/>
  <c r="G50" i="5" s="1"/>
  <c r="AO50" i="1"/>
  <c r="F50" i="5" s="1"/>
  <c r="AN50" i="1"/>
  <c r="E50" i="5" s="1"/>
  <c r="AM50" i="1"/>
  <c r="D50" i="5" s="1"/>
  <c r="AP48" i="1"/>
  <c r="G48" i="5" s="1"/>
  <c r="AO48" i="1"/>
  <c r="F48" i="5" s="1"/>
  <c r="AN48" i="1"/>
  <c r="E48" i="5" s="1"/>
  <c r="AM48" i="1"/>
  <c r="D48" i="5" s="1"/>
  <c r="AP47" i="1"/>
  <c r="G47" i="5" s="1"/>
  <c r="AO47" i="1"/>
  <c r="F47" i="5" s="1"/>
  <c r="AN47" i="1"/>
  <c r="E47" i="5" s="1"/>
  <c r="AM47" i="1"/>
  <c r="D47" i="5" s="1"/>
  <c r="AP46" i="1"/>
  <c r="G46" i="5" s="1"/>
  <c r="AO46" i="1"/>
  <c r="F46" i="5" s="1"/>
  <c r="AN46" i="1"/>
  <c r="E46" i="5" s="1"/>
  <c r="AM46" i="1"/>
  <c r="D46" i="5" s="1"/>
  <c r="AP44" i="1"/>
  <c r="G44" i="5" s="1"/>
  <c r="AO44" i="1"/>
  <c r="F44" i="5" s="1"/>
  <c r="AN44" i="1"/>
  <c r="E44" i="5" s="1"/>
  <c r="AM44" i="1"/>
  <c r="D44" i="5" s="1"/>
  <c r="AP43" i="1"/>
  <c r="G43" i="5" s="1"/>
  <c r="AO43" i="1"/>
  <c r="F43" i="5" s="1"/>
  <c r="AN43" i="1"/>
  <c r="E43" i="5" s="1"/>
  <c r="AM43" i="1"/>
  <c r="D43" i="5" s="1"/>
  <c r="AP42" i="1"/>
  <c r="G42" i="5" s="1"/>
  <c r="AO42" i="1"/>
  <c r="F42" i="5" s="1"/>
  <c r="AN42" i="1"/>
  <c r="E42" i="5" s="1"/>
  <c r="AM42" i="1"/>
  <c r="D42" i="5" s="1"/>
  <c r="AP41" i="1"/>
  <c r="AO41" i="1"/>
  <c r="AN41" i="1"/>
  <c r="AM41" i="1"/>
  <c r="AP40" i="1"/>
  <c r="G40" i="5" s="1"/>
  <c r="AO40" i="1"/>
  <c r="F40" i="5" s="1"/>
  <c r="AN40" i="1"/>
  <c r="E40" i="5" s="1"/>
  <c r="AM40" i="1"/>
  <c r="D40" i="5" s="1"/>
  <c r="AP39" i="1"/>
  <c r="G39" i="5" s="1"/>
  <c r="AO39" i="1"/>
  <c r="F39" i="5" s="1"/>
  <c r="AN39" i="1"/>
  <c r="E39" i="5" s="1"/>
  <c r="AM39" i="1"/>
  <c r="D39" i="5" s="1"/>
  <c r="AP38" i="1"/>
  <c r="G38" i="5" s="1"/>
  <c r="AO38" i="1"/>
  <c r="F38" i="5" s="1"/>
  <c r="AN38" i="1"/>
  <c r="E38" i="5" s="1"/>
  <c r="AM38" i="1"/>
  <c r="D38" i="5" s="1"/>
  <c r="AP36" i="1"/>
  <c r="G36" i="5" s="1"/>
  <c r="AO36" i="1"/>
  <c r="F36" i="5" s="1"/>
  <c r="AN36" i="1"/>
  <c r="E36" i="5" s="1"/>
  <c r="AM36" i="1"/>
  <c r="D36" i="5" s="1"/>
  <c r="AP35" i="1"/>
  <c r="G35" i="5" s="1"/>
  <c r="AO35" i="1"/>
  <c r="F35" i="5" s="1"/>
  <c r="AN35" i="1"/>
  <c r="E35" i="5" s="1"/>
  <c r="AM35" i="1"/>
  <c r="D35" i="5" s="1"/>
  <c r="AP34" i="1"/>
  <c r="G34" i="5" s="1"/>
  <c r="AO34" i="1"/>
  <c r="F34" i="5" s="1"/>
  <c r="AN34" i="1"/>
  <c r="E34" i="5" s="1"/>
  <c r="AM34" i="1"/>
  <c r="D34" i="5" s="1"/>
  <c r="AP32" i="1"/>
  <c r="G32" i="5" s="1"/>
  <c r="AO32" i="1"/>
  <c r="F32" i="5" s="1"/>
  <c r="AN32" i="1"/>
  <c r="E32" i="5" s="1"/>
  <c r="AM32" i="1"/>
  <c r="D32" i="5" s="1"/>
  <c r="AP31" i="1"/>
  <c r="G31" i="5" s="1"/>
  <c r="AO31" i="1"/>
  <c r="F31" i="5" s="1"/>
  <c r="AN31" i="1"/>
  <c r="E31" i="5" s="1"/>
  <c r="AM31" i="1"/>
  <c r="D31" i="5" s="1"/>
  <c r="AP30" i="1"/>
  <c r="G30" i="5" s="1"/>
  <c r="AO30" i="1"/>
  <c r="F30" i="5" s="1"/>
  <c r="AN30" i="1"/>
  <c r="E30" i="5" s="1"/>
  <c r="AM30" i="1"/>
  <c r="D30" i="5" s="1"/>
  <c r="AP28" i="1"/>
  <c r="G28" i="5" s="1"/>
  <c r="AO28" i="1"/>
  <c r="F28" i="5" s="1"/>
  <c r="AN28" i="1"/>
  <c r="E28" i="5" s="1"/>
  <c r="AM28" i="1"/>
  <c r="D28" i="5" s="1"/>
  <c r="AP27" i="1"/>
  <c r="G27" i="5" s="1"/>
  <c r="AO27" i="1"/>
  <c r="F27" i="5" s="1"/>
  <c r="AN27" i="1"/>
  <c r="E27" i="5" s="1"/>
  <c r="AM27" i="1"/>
  <c r="D27" i="5" s="1"/>
  <c r="AP26" i="1"/>
  <c r="G26" i="5" s="1"/>
  <c r="AO26" i="1"/>
  <c r="F26" i="5" s="1"/>
  <c r="AN26" i="1"/>
  <c r="E26" i="5" s="1"/>
  <c r="AM26" i="1"/>
  <c r="D26" i="5" s="1"/>
  <c r="AP24" i="1"/>
  <c r="G24" i="5" s="1"/>
  <c r="AO24" i="1"/>
  <c r="F24" i="5" s="1"/>
  <c r="AN24" i="1"/>
  <c r="E24" i="5" s="1"/>
  <c r="AM24" i="1"/>
  <c r="D24" i="5" s="1"/>
  <c r="AP23" i="1"/>
  <c r="G23" i="5" s="1"/>
  <c r="AO23" i="1"/>
  <c r="F23" i="5" s="1"/>
  <c r="AN23" i="1"/>
  <c r="E23" i="5" s="1"/>
  <c r="AM23" i="1"/>
  <c r="D23" i="5" s="1"/>
  <c r="AP22" i="1"/>
  <c r="G22" i="5" s="1"/>
  <c r="AO22" i="1"/>
  <c r="F22" i="5" s="1"/>
  <c r="AN22" i="1"/>
  <c r="E22" i="5" s="1"/>
  <c r="AM22" i="1"/>
  <c r="D22" i="5" s="1"/>
  <c r="AP20" i="1"/>
  <c r="G20" i="5" s="1"/>
  <c r="AO20" i="1"/>
  <c r="F20" i="5" s="1"/>
  <c r="AN20" i="1"/>
  <c r="E20" i="5" s="1"/>
  <c r="AM20" i="1"/>
  <c r="D20" i="5" s="1"/>
  <c r="AP19" i="1"/>
  <c r="G19" i="5" s="1"/>
  <c r="AO19" i="1"/>
  <c r="F19" i="5" s="1"/>
  <c r="AN19" i="1"/>
  <c r="E19" i="5" s="1"/>
  <c r="AM19" i="1"/>
  <c r="D19" i="5" s="1"/>
  <c r="AP18" i="1"/>
  <c r="G18" i="5" s="1"/>
  <c r="AO18" i="1"/>
  <c r="F18" i="5" s="1"/>
  <c r="AN18" i="1"/>
  <c r="E18" i="5" s="1"/>
  <c r="AM18" i="1"/>
  <c r="D18" i="5" s="1"/>
  <c r="AP16" i="1"/>
  <c r="G16" i="5" s="1"/>
  <c r="AO16" i="1"/>
  <c r="F16" i="5" s="1"/>
  <c r="AN16" i="1"/>
  <c r="E16" i="5" s="1"/>
  <c r="AM16" i="1"/>
  <c r="D16" i="5" s="1"/>
  <c r="AP15" i="1"/>
  <c r="G15" i="5" s="1"/>
  <c r="AO15" i="1"/>
  <c r="F15" i="5" s="1"/>
  <c r="AN15" i="1"/>
  <c r="E15" i="5" s="1"/>
  <c r="AM15" i="1"/>
  <c r="D15" i="5" s="1"/>
  <c r="AP14" i="1"/>
  <c r="G14" i="5" s="1"/>
  <c r="AO14" i="1"/>
  <c r="F14" i="5" s="1"/>
  <c r="AN14" i="1"/>
  <c r="E14" i="5" s="1"/>
  <c r="AM14" i="1"/>
  <c r="D14" i="5" s="1"/>
  <c r="AP12" i="1"/>
  <c r="G12" i="5" s="1"/>
  <c r="AO12" i="1"/>
  <c r="F12" i="5" s="1"/>
  <c r="AN12" i="1"/>
  <c r="E12" i="5" s="1"/>
  <c r="AM12" i="1"/>
  <c r="D12" i="5" s="1"/>
  <c r="AP11" i="1"/>
  <c r="G11" i="5" s="1"/>
  <c r="AO11" i="1"/>
  <c r="F11" i="5" s="1"/>
  <c r="AN11" i="1"/>
  <c r="E11" i="5" s="1"/>
  <c r="AM11" i="1"/>
  <c r="D11" i="5" s="1"/>
  <c r="AP10" i="1"/>
  <c r="G10" i="5" s="1"/>
  <c r="AO10" i="1"/>
  <c r="F10" i="5" s="1"/>
  <c r="AN10" i="1"/>
  <c r="E10" i="5" s="1"/>
  <c r="AM10" i="1"/>
  <c r="D10" i="5" s="1"/>
  <c r="AR11" i="1" l="1"/>
  <c r="AR12" i="1"/>
  <c r="AR15" i="1"/>
  <c r="AR16" i="1"/>
  <c r="AR19" i="1"/>
  <c r="AR20" i="1"/>
  <c r="AR23" i="1"/>
  <c r="AR24" i="1"/>
  <c r="AR27" i="1"/>
  <c r="AR31" i="1"/>
  <c r="AR32" i="1"/>
  <c r="AR36" i="1"/>
  <c r="AR39" i="1"/>
  <c r="AR43" i="1"/>
  <c r="AR47" i="1"/>
  <c r="AR48" i="1"/>
  <c r="AR52" i="1"/>
  <c r="AR55" i="1"/>
  <c r="AR56" i="1"/>
  <c r="AR65" i="1"/>
  <c r="AR66" i="1"/>
  <c r="AR67" i="1"/>
  <c r="AR68" i="1"/>
  <c r="AR70" i="1"/>
  <c r="AR73" i="1"/>
  <c r="AR74" i="1"/>
  <c r="AR75" i="1"/>
  <c r="AR76" i="1"/>
  <c r="AR77" i="1"/>
  <c r="AR78" i="1"/>
  <c r="AR83" i="1"/>
  <c r="AR84" i="1"/>
  <c r="AR85" i="1"/>
  <c r="AR86" i="1"/>
  <c r="AR87" i="1"/>
  <c r="AR88" i="1"/>
  <c r="AR91" i="1"/>
  <c r="AR92" i="1"/>
  <c r="AR93" i="1"/>
  <c r="AR94" i="1"/>
  <c r="AR95" i="1"/>
  <c r="AR96" i="1"/>
  <c r="AR100" i="1"/>
  <c r="AR101" i="1"/>
  <c r="AR102" i="1"/>
  <c r="AR105" i="1"/>
  <c r="AR106" i="1"/>
  <c r="AR107" i="1"/>
  <c r="AR69" i="1"/>
  <c r="AR35" i="1"/>
  <c r="AR40" i="1"/>
  <c r="AR51" i="1"/>
  <c r="AR44" i="1"/>
  <c r="AR28" i="1"/>
  <c r="AJ107" i="1"/>
  <c r="AJ106" i="1"/>
  <c r="AJ105" i="1"/>
  <c r="AJ101" i="1"/>
  <c r="AJ102" i="1"/>
  <c r="AJ100" i="1"/>
  <c r="AJ96" i="1"/>
  <c r="AJ95" i="1"/>
  <c r="AJ94" i="1"/>
  <c r="AJ93" i="1"/>
  <c r="AJ92" i="1"/>
  <c r="AJ91" i="1"/>
  <c r="AJ88" i="1"/>
  <c r="AJ87" i="1"/>
  <c r="AJ86" i="1"/>
  <c r="AJ85" i="1"/>
  <c r="AJ84" i="1"/>
  <c r="AJ83" i="1"/>
  <c r="AJ78" i="1"/>
  <c r="AJ77" i="1"/>
  <c r="AJ76" i="1"/>
  <c r="AJ75" i="1"/>
  <c r="AJ74" i="1"/>
  <c r="AJ73" i="1"/>
  <c r="AJ67" i="1"/>
  <c r="AJ68" i="1"/>
  <c r="AJ69" i="1"/>
  <c r="AJ70" i="1"/>
  <c r="AJ65" i="1"/>
  <c r="AJ56" i="1"/>
  <c r="AJ55" i="1"/>
  <c r="AJ52" i="1"/>
  <c r="AJ51" i="1"/>
  <c r="AJ48" i="1"/>
  <c r="AJ47" i="1"/>
  <c r="AJ44" i="1"/>
  <c r="AJ43" i="1"/>
  <c r="AJ40" i="1"/>
  <c r="AJ39" i="1"/>
  <c r="AJ36" i="1"/>
  <c r="AJ35" i="1"/>
  <c r="AJ32" i="1"/>
  <c r="AJ31" i="1"/>
  <c r="AJ28" i="1"/>
  <c r="AJ27" i="1"/>
  <c r="AJ24" i="1"/>
  <c r="AJ23" i="1"/>
  <c r="AJ20" i="1"/>
  <c r="AJ19" i="1"/>
  <c r="AJ16" i="1"/>
  <c r="AJ15" i="1"/>
  <c r="AJ12" i="1"/>
  <c r="AJ11" i="1"/>
  <c r="AR26" i="1" l="1"/>
  <c r="AR50" i="1"/>
  <c r="AR38" i="1"/>
  <c r="AR90" i="1"/>
  <c r="AJ30" i="1"/>
  <c r="AJ99" i="1"/>
  <c r="AR72" i="1"/>
  <c r="AR64" i="1"/>
  <c r="AJ42" i="1"/>
  <c r="AR42" i="1"/>
  <c r="AJ46" i="1"/>
  <c r="AJ26" i="1"/>
  <c r="AJ18" i="1"/>
  <c r="AR34" i="1"/>
  <c r="AJ10" i="1"/>
  <c r="AJ54" i="1"/>
  <c r="AR82" i="1"/>
  <c r="AR22" i="1"/>
  <c r="AR18" i="1"/>
  <c r="AR104" i="1"/>
  <c r="AR54" i="1"/>
  <c r="AR30" i="1"/>
  <c r="AR99" i="1"/>
  <c r="AR46" i="1"/>
  <c r="AR14" i="1"/>
  <c r="AR10" i="1"/>
  <c r="AJ104" i="1"/>
  <c r="AJ90" i="1"/>
  <c r="AJ14" i="1"/>
  <c r="AJ50" i="1"/>
  <c r="AJ22" i="1"/>
  <c r="AJ34" i="1"/>
  <c r="AJ64" i="1"/>
  <c r="AJ38" i="1"/>
  <c r="AJ72" i="1"/>
  <c r="AJ82" i="1"/>
  <c r="AR98" i="1" l="1"/>
  <c r="AJ98" i="1"/>
  <c r="AJ80" i="1"/>
  <c r="AR62" i="1"/>
  <c r="AR80" i="1"/>
  <c r="AJ62" i="1"/>
  <c r="L107" i="5"/>
  <c r="L106" i="5"/>
  <c r="L105" i="5"/>
  <c r="L101" i="5"/>
  <c r="L102" i="5"/>
  <c r="L100" i="5"/>
  <c r="L96" i="5"/>
  <c r="L95" i="5"/>
  <c r="L94" i="5"/>
  <c r="L93" i="5"/>
  <c r="L92" i="5"/>
  <c r="L91" i="5"/>
  <c r="L88" i="5"/>
  <c r="L87" i="5"/>
  <c r="L86" i="5"/>
  <c r="L85" i="5"/>
  <c r="L84" i="5"/>
  <c r="L83" i="5"/>
  <c r="L78" i="5"/>
  <c r="L77" i="5"/>
  <c r="L76" i="5"/>
  <c r="L75" i="5"/>
  <c r="L74" i="5"/>
  <c r="L73" i="5"/>
  <c r="L66" i="5"/>
  <c r="L67" i="5"/>
  <c r="L68" i="5"/>
  <c r="L69" i="5"/>
  <c r="L70" i="5"/>
  <c r="L65" i="5"/>
  <c r="L56" i="5"/>
  <c r="L55" i="5"/>
  <c r="L52" i="5"/>
  <c r="L51" i="5"/>
  <c r="L48" i="5"/>
  <c r="L47" i="5"/>
  <c r="L44" i="5"/>
  <c r="L43" i="5"/>
  <c r="L40" i="5"/>
  <c r="L39" i="5"/>
  <c r="L36" i="5"/>
  <c r="L35" i="5"/>
  <c r="L32" i="5"/>
  <c r="L31" i="5"/>
  <c r="L28" i="5"/>
  <c r="L27" i="5"/>
  <c r="L24" i="5"/>
  <c r="L23" i="5"/>
  <c r="L20" i="5"/>
  <c r="L19" i="5"/>
  <c r="L16" i="5"/>
  <c r="L15" i="5"/>
  <c r="L12" i="5"/>
  <c r="L11" i="5"/>
  <c r="AJ60" i="1" l="1"/>
  <c r="AR60" i="1"/>
  <c r="L14" i="5"/>
  <c r="L22" i="5"/>
  <c r="L30" i="5"/>
  <c r="L90" i="5"/>
  <c r="L18" i="5"/>
  <c r="L26" i="5"/>
  <c r="L34" i="5"/>
  <c r="L99" i="5"/>
  <c r="L38" i="5"/>
  <c r="L104" i="5"/>
  <c r="L64" i="5"/>
  <c r="L54" i="5"/>
  <c r="L82" i="5"/>
  <c r="L42" i="5"/>
  <c r="L10" i="5"/>
  <c r="L46" i="5"/>
  <c r="L50" i="5"/>
  <c r="L72" i="5"/>
  <c r="L98" i="5" l="1"/>
  <c r="L62" i="5"/>
  <c r="L80" i="5"/>
  <c r="L6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M. Jacinto</author>
  </authors>
  <commentList>
    <comment ref="V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Cagayan Corn Products Corporation (CCPC)</t>
        </r>
      </text>
    </comment>
    <comment ref="W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Carlos A. Gothong Lines Inc (CAGLI)</t>
        </r>
      </text>
    </comment>
    <comment ref="X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Del Monte Philippines Inc.</t>
        </r>
      </text>
    </comment>
    <comment ref="Y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General Milling Corporation (GMC)</t>
        </r>
      </text>
    </comment>
    <comment ref="Z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Holcim Philippines Manufacturing Corporation</t>
        </r>
      </text>
    </comment>
    <comment ref="AA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Minergy Power Corporation</t>
        </r>
      </text>
    </comment>
    <comment ref="AC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Pilipinas Kao Inc. /Mindanao Oriental Land Development Corporation</t>
        </r>
      </text>
    </comment>
    <comment ref="AD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Pryce Gases, Inc.</t>
        </r>
      </text>
    </comment>
    <comment ref="AE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Resins Inc.</t>
        </r>
      </text>
    </comment>
    <comment ref="AF7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San Miguel Corporation</t>
        </r>
      </text>
    </comment>
    <comment ref="AG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Union Plywood Corporation</t>
        </r>
      </text>
    </comment>
    <comment ref="AH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Wilmar Indo Phil Oil Mills, Inc.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M. Jacinto</author>
  </authors>
  <commentList>
    <comment ref="O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Cagayan Corn Products Corporation (CCPC)</t>
        </r>
      </text>
    </comment>
    <comment ref="P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General Milling Corporation (GMC)</t>
        </r>
      </text>
    </comment>
    <comment ref="Q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Holcim Philippines Manufacturing Corporation</t>
        </r>
      </text>
    </comment>
    <comment ref="T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Pilipinas Kao Inc. /Mindanao Oriental Land Development Corporation</t>
        </r>
      </text>
    </comment>
    <comment ref="U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Pryce Gases, Inc.</t>
        </r>
      </text>
    </comment>
    <comment ref="V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Resins Inc.</t>
        </r>
      </text>
    </comment>
  </commentList>
</comments>
</file>

<file path=xl/sharedStrings.xml><?xml version="1.0" encoding="utf-8"?>
<sst xmlns="http://schemas.openxmlformats.org/spreadsheetml/2006/main" count="379" uniqueCount="94">
  <si>
    <t>AT BERTH ONLY</t>
  </si>
  <si>
    <t>PARTICULARS</t>
  </si>
  <si>
    <t>A. SHIPPING</t>
  </si>
  <si>
    <t xml:space="preserve">   1. Number of vessels</t>
  </si>
  <si>
    <t xml:space="preserve">         Domestic</t>
  </si>
  <si>
    <t xml:space="preserve">         Foreign</t>
  </si>
  <si>
    <t xml:space="preserve">   4. Deadweight Tonnage</t>
  </si>
  <si>
    <t xml:space="preserve">   5. Length of Vessel (m.)</t>
  </si>
  <si>
    <t xml:space="preserve">   6. Beam of Vessel (m.)</t>
  </si>
  <si>
    <t xml:space="preserve">   7. Draft of Vessel (m.)</t>
  </si>
  <si>
    <t xml:space="preserve">   8. Down/Idle Time  (hrs.)</t>
  </si>
  <si>
    <t xml:space="preserve">   9. Waiting Time  (hrs.)</t>
  </si>
  <si>
    <t xml:space="preserve">  10. Service Time  (hrs.)</t>
  </si>
  <si>
    <t xml:space="preserve">   11. Net Service Time  (hrs.)</t>
  </si>
  <si>
    <t xml:space="preserve">   12. Total Dwell Time in Port (hrs.)</t>
  </si>
  <si>
    <t>B . CARGO AND PASSENGER</t>
  </si>
  <si>
    <t xml:space="preserve">  1. Total Cargo Throughput (m.t.)</t>
  </si>
  <si>
    <t xml:space="preserve">     a. Domestic</t>
  </si>
  <si>
    <t xml:space="preserve">           Inbound</t>
  </si>
  <si>
    <t xml:space="preserve">              Breakbulk</t>
  </si>
  <si>
    <t xml:space="preserve">              Liquid Bulk</t>
  </si>
  <si>
    <t xml:space="preserve">              Dry Bulk</t>
  </si>
  <si>
    <t xml:space="preserve">              Containerized </t>
  </si>
  <si>
    <t xml:space="preserve">              Transit Cargo</t>
  </si>
  <si>
    <t xml:space="preserve">              Transhipment</t>
  </si>
  <si>
    <t xml:space="preserve">           Outbound</t>
  </si>
  <si>
    <t xml:space="preserve">              Containerized Cargo</t>
  </si>
  <si>
    <t xml:space="preserve">              Transhipment </t>
  </si>
  <si>
    <t xml:space="preserve">     b. Foreign</t>
  </si>
  <si>
    <t xml:space="preserve">           Import</t>
  </si>
  <si>
    <t xml:space="preserve">           Export</t>
  </si>
  <si>
    <t xml:space="preserve">              Liquid Bulk </t>
  </si>
  <si>
    <t xml:space="preserve">              Transit Cargo </t>
  </si>
  <si>
    <t xml:space="preserve">  2. Total Passengers</t>
  </si>
  <si>
    <t xml:space="preserve">     Domestic</t>
  </si>
  <si>
    <t xml:space="preserve">              c. Cruise Ships</t>
  </si>
  <si>
    <t xml:space="preserve">     Foreign</t>
  </si>
  <si>
    <t xml:space="preserve">SHIPPING, CARGO &amp; PASSENGER STATISTICS </t>
  </si>
  <si>
    <t>AT ANCHORAGE ONLY</t>
  </si>
  <si>
    <t xml:space="preserve">SUMMARY SHIPPING, CARGO &amp; PASSENGER STATISTICS </t>
  </si>
  <si>
    <t>AT BERTH AND ANCHORAGE</t>
  </si>
  <si>
    <t>A T   B E R T H</t>
  </si>
  <si>
    <t>AT ANCHORAGE</t>
  </si>
  <si>
    <t>TOTAL</t>
  </si>
  <si>
    <t>Base Port</t>
  </si>
  <si>
    <t>Terminal Ports</t>
  </si>
  <si>
    <t>Other Govt Ports</t>
  </si>
  <si>
    <t>Private Ports</t>
  </si>
  <si>
    <t>BP</t>
  </si>
  <si>
    <t>OTP</t>
  </si>
  <si>
    <t>OGP</t>
  </si>
  <si>
    <t>PP</t>
  </si>
  <si>
    <t>GRAND TOTAL</t>
  </si>
  <si>
    <t>TP</t>
  </si>
  <si>
    <t xml:space="preserve"> </t>
  </si>
  <si>
    <t>Disembarked</t>
  </si>
  <si>
    <t>Embarked</t>
  </si>
  <si>
    <t xml:space="preserve">              a. Domestic</t>
  </si>
  <si>
    <t xml:space="preserve">              b. Foreign</t>
  </si>
  <si>
    <t>2018</t>
  </si>
  <si>
    <t xml:space="preserve">   2. Gross Tonnage</t>
  </si>
  <si>
    <t xml:space="preserve">   3. Net Tonnage</t>
  </si>
  <si>
    <t>PMO : Misamis Oriental/Cagayan de Oro</t>
  </si>
  <si>
    <t>Cagayan de Oro</t>
  </si>
  <si>
    <t>Cagayan de Oro RoRo</t>
  </si>
  <si>
    <t>Balingoan</t>
  </si>
  <si>
    <t>Balingoan RoRo</t>
  </si>
  <si>
    <t>Benoni</t>
  </si>
  <si>
    <t>Benoni RoRo</t>
  </si>
  <si>
    <t>Balbagon</t>
  </si>
  <si>
    <t>Balbagon RoRo</t>
  </si>
  <si>
    <t>Cugman</t>
  </si>
  <si>
    <t>Gingoog</t>
  </si>
  <si>
    <t>Guinsiliban RoRo</t>
  </si>
  <si>
    <t>Kimaya</t>
  </si>
  <si>
    <t>LGU Opol</t>
  </si>
  <si>
    <t>Medina</t>
  </si>
  <si>
    <t>Molugan</t>
  </si>
  <si>
    <t>Tablon</t>
  </si>
  <si>
    <t>Talisayan</t>
  </si>
  <si>
    <t>CCPC</t>
  </si>
  <si>
    <t>CAGLI</t>
  </si>
  <si>
    <t>GMC</t>
  </si>
  <si>
    <t>Holcim</t>
  </si>
  <si>
    <t>Minergy</t>
  </si>
  <si>
    <t>PICMW</t>
  </si>
  <si>
    <t>Pilipinas Kao</t>
  </si>
  <si>
    <t>Del Monte</t>
  </si>
  <si>
    <t>Pryce Gas</t>
  </si>
  <si>
    <t>Resins</t>
  </si>
  <si>
    <t>SMC</t>
  </si>
  <si>
    <t>Union</t>
  </si>
  <si>
    <t>Wilmar</t>
  </si>
  <si>
    <t>Petro de 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</si>
</sst>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quotePrefix="1" applyFont="1"/>
    <xf numFmtId="0" fontId="3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3" fontId="2" fillId="0" borderId="0" xfId="0" applyNumberFormat="1" applyFont="1"/>
    <xf numFmtId="3" fontId="2" fillId="0" borderId="9" xfId="0" applyNumberFormat="1" applyFont="1" applyBorder="1"/>
    <xf numFmtId="3" fontId="2" fillId="0" borderId="12" xfId="0" applyNumberFormat="1" applyFont="1" applyBorder="1"/>
    <xf numFmtId="3" fontId="2" fillId="0" borderId="11" xfId="0" applyNumberFormat="1" applyFont="1" applyBorder="1"/>
    <xf numFmtId="3" fontId="2" fillId="0" borderId="0" xfId="0" applyNumberFormat="1" applyFont="1" applyBorder="1"/>
    <xf numFmtId="3" fontId="2" fillId="2" borderId="9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4" fontId="4" fillId="2" borderId="10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4" fontId="4" fillId="5" borderId="10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/>
    <xf numFmtId="4" fontId="8" fillId="0" borderId="0" xfId="0" applyNumberFormat="1" applyFont="1"/>
    <xf numFmtId="0" fontId="3" fillId="0" borderId="10" xfId="0" applyFont="1" applyFill="1" applyBorder="1" applyAlignment="1" applyProtection="1">
      <alignment horizontal="center" vertical="center"/>
      <protection locked="0"/>
    </xf>
    <xf numFmtId="4" fontId="4" fillId="6" borderId="13" xfId="0" applyNumberFormat="1" applyFont="1" applyFill="1" applyBorder="1" applyAlignment="1">
      <alignment horizontal="center"/>
    </xf>
    <xf numFmtId="4" fontId="4" fillId="6" borderId="14" xfId="0" applyNumberFormat="1" applyFont="1" applyFill="1" applyBorder="1" applyAlignment="1">
      <alignment horizontal="center"/>
    </xf>
    <xf numFmtId="4" fontId="4" fillId="6" borderId="15" xfId="0" applyNumberFormat="1" applyFont="1" applyFill="1" applyBorder="1" applyAlignment="1">
      <alignment horizontal="center"/>
    </xf>
    <xf numFmtId="4" fontId="4" fillId="7" borderId="1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R108"/>
  <sheetViews>
    <sheetView tabSelected="1" workbookViewId="0">
      <pane xSplit="3" ySplit="7" topLeftCell="D8" activePane="bottomRight" state="frozen"/>
      <selection activeCell="G121" sqref="G121"/>
      <selection pane="topRight" activeCell="G121" sqref="G121"/>
      <selection pane="bottomLeft" activeCell="G121" sqref="G121"/>
      <selection pane="bottomRight" activeCell="D10" sqref="D10"/>
    </sheetView>
  </sheetViews>
  <sheetFormatPr defaultRowHeight="15" x14ac:dyDescent="0.2"/>
  <cols>
    <col min="1" max="1" width="2.28515625" style="2" customWidth="1"/>
    <col min="2" max="2" width="4.42578125" style="2" customWidth="1"/>
    <col min="3" max="3" width="45.42578125" style="2" customWidth="1"/>
    <col min="4" max="4" width="12.7109375" style="28" bestFit="1" customWidth="1"/>
    <col min="5" max="5" width="15.85546875" style="28" bestFit="1" customWidth="1"/>
    <col min="6" max="6" width="18" style="28" bestFit="1" customWidth="1"/>
    <col min="7" max="7" width="14.28515625" style="28" bestFit="1" customWidth="1"/>
    <col min="8" max="8" width="13.7109375" style="28" bestFit="1" customWidth="1"/>
    <col min="9" max="9" width="17.28515625" style="28" customWidth="1"/>
    <col min="10" max="10" width="18" style="28" customWidth="1"/>
    <col min="11" max="11" width="14.28515625" style="28" customWidth="1"/>
    <col min="12" max="12" width="12.7109375" style="28" bestFit="1" customWidth="1"/>
    <col min="13" max="13" width="9.5703125" style="2" bestFit="1" customWidth="1"/>
    <col min="14" max="14" width="13.140625" style="2" bestFit="1" customWidth="1"/>
    <col min="15" max="15" width="11.28515625" style="2" bestFit="1" customWidth="1"/>
    <col min="16" max="16" width="10.140625" style="2" bestFit="1" customWidth="1"/>
    <col min="17" max="18" width="13.140625" style="2" bestFit="1" customWidth="1"/>
    <col min="19" max="16384" width="9.140625" style="2"/>
  </cols>
  <sheetData>
    <row r="1" spans="1:18" ht="15.75" x14ac:dyDescent="0.25">
      <c r="A1" s="1" t="s">
        <v>39</v>
      </c>
    </row>
    <row r="2" spans="1:18" ht="15.75" x14ac:dyDescent="0.25">
      <c r="A2" s="1" t="s">
        <v>62</v>
      </c>
    </row>
    <row r="3" spans="1:18" ht="15.75" x14ac:dyDescent="0.25">
      <c r="A3" s="3" t="s">
        <v>40</v>
      </c>
    </row>
    <row r="4" spans="1:18" ht="15.75" x14ac:dyDescent="0.25">
      <c r="A4" s="4" t="s">
        <v>59</v>
      </c>
    </row>
    <row r="6" spans="1:18" x14ac:dyDescent="0.2">
      <c r="A6" s="62" t="s">
        <v>1</v>
      </c>
      <c r="B6" s="62"/>
      <c r="C6" s="62"/>
      <c r="D6" s="63" t="s">
        <v>41</v>
      </c>
      <c r="E6" s="64"/>
      <c r="F6" s="64"/>
      <c r="G6" s="65"/>
      <c r="H6" s="66" t="s">
        <v>42</v>
      </c>
      <c r="I6" s="66"/>
      <c r="J6" s="66"/>
      <c r="K6" s="66"/>
      <c r="L6" s="67" t="s">
        <v>43</v>
      </c>
    </row>
    <row r="7" spans="1:18" x14ac:dyDescent="0.2">
      <c r="A7" s="62"/>
      <c r="B7" s="62"/>
      <c r="C7" s="62"/>
      <c r="D7" s="46" t="s">
        <v>44</v>
      </c>
      <c r="E7" s="47" t="s">
        <v>45</v>
      </c>
      <c r="F7" s="48" t="s">
        <v>46</v>
      </c>
      <c r="G7" s="49" t="s">
        <v>47</v>
      </c>
      <c r="H7" s="46" t="s">
        <v>44</v>
      </c>
      <c r="I7" s="47" t="s">
        <v>45</v>
      </c>
      <c r="J7" s="48" t="s">
        <v>46</v>
      </c>
      <c r="K7" s="49" t="s">
        <v>47</v>
      </c>
      <c r="L7" s="67"/>
      <c r="N7" s="58"/>
      <c r="O7" s="58"/>
      <c r="P7" s="58"/>
      <c r="Q7" s="58"/>
      <c r="R7" s="58"/>
    </row>
    <row r="8" spans="1:18" ht="15.75" x14ac:dyDescent="0.25">
      <c r="A8" s="5" t="s">
        <v>2</v>
      </c>
      <c r="B8" s="6"/>
      <c r="C8" s="7"/>
      <c r="D8" s="29"/>
      <c r="E8" s="29"/>
      <c r="F8" s="29"/>
      <c r="G8" s="29"/>
      <c r="H8" s="29"/>
      <c r="I8" s="29"/>
      <c r="J8" s="29"/>
      <c r="K8" s="29"/>
      <c r="L8" s="29"/>
    </row>
    <row r="9" spans="1:18" x14ac:dyDescent="0.2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</row>
    <row r="10" spans="1:18" x14ac:dyDescent="0.2">
      <c r="A10" s="10" t="s">
        <v>3</v>
      </c>
      <c r="B10" s="6"/>
      <c r="C10" s="7"/>
      <c r="D10" s="30">
        <f>'MOC-berth'!AM10</f>
        <v>2993</v>
      </c>
      <c r="E10" s="30">
        <f>'MOC-berth'!AN10</f>
        <v>10866</v>
      </c>
      <c r="F10" s="30">
        <f>'MOC-berth'!AO10</f>
        <v>874</v>
      </c>
      <c r="G10" s="30">
        <f>'MOC-berth'!AP10</f>
        <v>1381</v>
      </c>
      <c r="H10" s="30">
        <f>'MOC-ancho'!AA10</f>
        <v>8</v>
      </c>
      <c r="I10" s="30">
        <f>'MOC-ancho'!AB10</f>
        <v>1</v>
      </c>
      <c r="J10" s="30">
        <f>'MOC-ancho'!AC10</f>
        <v>23</v>
      </c>
      <c r="K10" s="30">
        <f>'MOC-ancho'!AD10</f>
        <v>51</v>
      </c>
      <c r="L10" s="30">
        <f t="shared" ref="L10" si="0">+L11+L12</f>
        <v>16197</v>
      </c>
    </row>
    <row r="11" spans="1:18" x14ac:dyDescent="0.2">
      <c r="A11" s="10" t="s">
        <v>4</v>
      </c>
      <c r="B11" s="6"/>
      <c r="C11" s="7"/>
      <c r="D11" s="30">
        <f>'MOC-berth'!AM11</f>
        <v>2884</v>
      </c>
      <c r="E11" s="30">
        <f>'MOC-berth'!AN11</f>
        <v>10866</v>
      </c>
      <c r="F11" s="30">
        <f>'MOC-berth'!AO11</f>
        <v>874</v>
      </c>
      <c r="G11" s="30">
        <f>'MOC-berth'!AP11</f>
        <v>1183</v>
      </c>
      <c r="H11" s="30">
        <f>'MOC-ancho'!AA11</f>
        <v>7</v>
      </c>
      <c r="I11" s="30">
        <f>'MOC-ancho'!AB11</f>
        <v>0</v>
      </c>
      <c r="J11" s="30">
        <f>'MOC-ancho'!AC11</f>
        <v>23</v>
      </c>
      <c r="K11" s="30">
        <f>'MOC-ancho'!AD11</f>
        <v>51</v>
      </c>
      <c r="L11" s="30">
        <f>SUM(D11:K11)</f>
        <v>15888</v>
      </c>
    </row>
    <row r="12" spans="1:18" x14ac:dyDescent="0.2">
      <c r="A12" s="10" t="s">
        <v>5</v>
      </c>
      <c r="B12" s="6"/>
      <c r="C12" s="7"/>
      <c r="D12" s="30">
        <f>'MOC-berth'!AM12</f>
        <v>109</v>
      </c>
      <c r="E12" s="30">
        <f>'MOC-berth'!AN12</f>
        <v>0</v>
      </c>
      <c r="F12" s="30">
        <f>'MOC-berth'!AO12</f>
        <v>0</v>
      </c>
      <c r="G12" s="30">
        <f>'MOC-berth'!AP12</f>
        <v>198</v>
      </c>
      <c r="H12" s="30">
        <f>'MOC-ancho'!AA12</f>
        <v>1</v>
      </c>
      <c r="I12" s="30">
        <f>'MOC-ancho'!AB12</f>
        <v>1</v>
      </c>
      <c r="J12" s="30">
        <f>'MOC-ancho'!AC12</f>
        <v>0</v>
      </c>
      <c r="K12" s="30">
        <f>'MOC-ancho'!AD12</f>
        <v>0</v>
      </c>
      <c r="L12" s="30">
        <f>SUM(D12:K12)</f>
        <v>309</v>
      </c>
    </row>
    <row r="13" spans="1:18" x14ac:dyDescent="0.2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</row>
    <row r="14" spans="1:18" x14ac:dyDescent="0.2">
      <c r="A14" s="10" t="s">
        <v>60</v>
      </c>
      <c r="B14" s="6"/>
      <c r="C14" s="7"/>
      <c r="D14" s="30">
        <f>'MOC-berth'!AM14</f>
        <v>13078117.250000002</v>
      </c>
      <c r="E14" s="30">
        <f>'MOC-berth'!AN14</f>
        <v>1989402.4600000014</v>
      </c>
      <c r="F14" s="30">
        <f>'MOC-berth'!AO14</f>
        <v>415519.12</v>
      </c>
      <c r="G14" s="30">
        <f>'MOC-berth'!AP14</f>
        <v>3576338.67</v>
      </c>
      <c r="H14" s="30">
        <f>'MOC-ancho'!AA14</f>
        <v>32874.25</v>
      </c>
      <c r="I14" s="30">
        <f>'MOC-ancho'!AB14</f>
        <v>5218</v>
      </c>
      <c r="J14" s="30">
        <f>'MOC-ancho'!AC14</f>
        <v>11674.150000000001</v>
      </c>
      <c r="K14" s="30">
        <f>'MOC-ancho'!AD14</f>
        <v>31004.22</v>
      </c>
      <c r="L14" s="30">
        <f t="shared" ref="L14" si="1">+L15+L16</f>
        <v>19140148.120000005</v>
      </c>
    </row>
    <row r="15" spans="1:18" x14ac:dyDescent="0.2">
      <c r="A15" s="10" t="s">
        <v>4</v>
      </c>
      <c r="B15" s="6"/>
      <c r="C15" s="7"/>
      <c r="D15" s="30">
        <f>'MOC-berth'!AM15</f>
        <v>11328777.250000002</v>
      </c>
      <c r="E15" s="30">
        <f>'MOC-berth'!AN15</f>
        <v>1989402.4600000014</v>
      </c>
      <c r="F15" s="30">
        <f>'MOC-berth'!AO15</f>
        <v>415519.12</v>
      </c>
      <c r="G15" s="30">
        <f>'MOC-berth'!AP15</f>
        <v>1690991.67</v>
      </c>
      <c r="H15" s="30">
        <f>'MOC-ancho'!AA15</f>
        <v>3176.2500000000005</v>
      </c>
      <c r="I15" s="30">
        <f>'MOC-ancho'!AB15</f>
        <v>0</v>
      </c>
      <c r="J15" s="30">
        <f>'MOC-ancho'!AC15</f>
        <v>11674.150000000001</v>
      </c>
      <c r="K15" s="30">
        <f>'MOC-ancho'!AD15</f>
        <v>31004.22</v>
      </c>
      <c r="L15" s="30">
        <f>SUM(D15:K15)</f>
        <v>15470545.120000003</v>
      </c>
    </row>
    <row r="16" spans="1:18" x14ac:dyDescent="0.2">
      <c r="A16" s="10" t="s">
        <v>5</v>
      </c>
      <c r="B16" s="6"/>
      <c r="C16" s="7"/>
      <c r="D16" s="30">
        <f>'MOC-berth'!AM16</f>
        <v>1749340</v>
      </c>
      <c r="E16" s="30">
        <f>'MOC-berth'!AN16</f>
        <v>0</v>
      </c>
      <c r="F16" s="30">
        <f>'MOC-berth'!AO16</f>
        <v>0</v>
      </c>
      <c r="G16" s="30">
        <f>'MOC-berth'!AP16</f>
        <v>1885347</v>
      </c>
      <c r="H16" s="30">
        <f>'MOC-ancho'!AA16</f>
        <v>29698</v>
      </c>
      <c r="I16" s="30">
        <f>'MOC-ancho'!AB16</f>
        <v>5218</v>
      </c>
      <c r="J16" s="30">
        <f>'MOC-ancho'!AC16</f>
        <v>0</v>
      </c>
      <c r="K16" s="30">
        <f>'MOC-ancho'!AD16</f>
        <v>0</v>
      </c>
      <c r="L16" s="30">
        <f>SUM(D16:K16)</f>
        <v>3669603</v>
      </c>
    </row>
    <row r="17" spans="1:16" x14ac:dyDescent="0.2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</row>
    <row r="18" spans="1:16" x14ac:dyDescent="0.2">
      <c r="A18" s="10" t="s">
        <v>61</v>
      </c>
      <c r="B18" s="6"/>
      <c r="C18" s="7"/>
      <c r="D18" s="30">
        <f>'MOC-berth'!AM18</f>
        <v>6818522.6999999974</v>
      </c>
      <c r="E18" s="30">
        <f>'MOC-berth'!AN18</f>
        <v>1051791.5999999992</v>
      </c>
      <c r="F18" s="30">
        <f>'MOC-berth'!AO18</f>
        <v>180224.68000000005</v>
      </c>
      <c r="G18" s="30">
        <f>'MOC-berth'!AP18</f>
        <v>1820329.9790000001</v>
      </c>
      <c r="H18" s="30">
        <f>'MOC-ancho'!AA18</f>
        <v>15209.27</v>
      </c>
      <c r="I18" s="30">
        <f>'MOC-ancho'!AB18</f>
        <v>1565</v>
      </c>
      <c r="J18" s="30">
        <f>'MOC-ancho'!AC18</f>
        <v>9502.42</v>
      </c>
      <c r="K18" s="30">
        <f>'MOC-ancho'!AD18</f>
        <v>17506.899999999998</v>
      </c>
      <c r="L18" s="30">
        <f t="shared" ref="L18" si="2">+L19+L20</f>
        <v>9914652.5489999969</v>
      </c>
    </row>
    <row r="19" spans="1:16" x14ac:dyDescent="0.2">
      <c r="A19" s="10" t="s">
        <v>4</v>
      </c>
      <c r="B19" s="6"/>
      <c r="C19" s="7"/>
      <c r="D19" s="30">
        <f>'MOC-berth'!AM19</f>
        <v>5917106.6999999974</v>
      </c>
      <c r="E19" s="30">
        <f>'MOC-berth'!AN19</f>
        <v>1051791.5999999992</v>
      </c>
      <c r="F19" s="30">
        <f>'MOC-berth'!AO19</f>
        <v>180224.68000000005</v>
      </c>
      <c r="G19" s="30">
        <f>'MOC-berth'!AP19</f>
        <v>788354.97900000005</v>
      </c>
      <c r="H19" s="30">
        <f>'MOC-ancho'!AA19</f>
        <v>1583.2699999999998</v>
      </c>
      <c r="I19" s="30">
        <f>'MOC-ancho'!AB19</f>
        <v>0</v>
      </c>
      <c r="J19" s="30">
        <f>'MOC-ancho'!AC19</f>
        <v>9502.42</v>
      </c>
      <c r="K19" s="30">
        <f>'MOC-ancho'!AD19</f>
        <v>17506.899999999998</v>
      </c>
      <c r="L19" s="30">
        <f>SUM(D19:K19)</f>
        <v>7966070.5489999969</v>
      </c>
      <c r="P19" s="28"/>
    </row>
    <row r="20" spans="1:16" x14ac:dyDescent="0.2">
      <c r="A20" s="10" t="s">
        <v>5</v>
      </c>
      <c r="B20" s="6"/>
      <c r="C20" s="7"/>
      <c r="D20" s="30">
        <f>'MOC-berth'!AM20</f>
        <v>901416</v>
      </c>
      <c r="E20" s="30">
        <f>'MOC-berth'!AN20</f>
        <v>0</v>
      </c>
      <c r="F20" s="30">
        <f>'MOC-berth'!AO20</f>
        <v>0</v>
      </c>
      <c r="G20" s="30">
        <f>'MOC-berth'!AP20</f>
        <v>1031975</v>
      </c>
      <c r="H20" s="30">
        <f>'MOC-ancho'!AA20</f>
        <v>13626</v>
      </c>
      <c r="I20" s="30">
        <f>'MOC-ancho'!AB20</f>
        <v>1565</v>
      </c>
      <c r="J20" s="30">
        <f>'MOC-ancho'!AC20</f>
        <v>0</v>
      </c>
      <c r="K20" s="30">
        <f>'MOC-ancho'!AD20</f>
        <v>0</v>
      </c>
      <c r="L20" s="30">
        <f>SUM(D20:K20)</f>
        <v>1948582</v>
      </c>
    </row>
    <row r="21" spans="1:16" x14ac:dyDescent="0.2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</row>
    <row r="22" spans="1:16" x14ac:dyDescent="0.2">
      <c r="A22" s="10" t="s">
        <v>6</v>
      </c>
      <c r="B22" s="6"/>
      <c r="C22" s="7"/>
      <c r="D22" s="30">
        <f>'MOC-berth'!AM22</f>
        <v>13130598.427000007</v>
      </c>
      <c r="E22" s="30">
        <f>'MOC-berth'!AN22</f>
        <v>2754749.040000001</v>
      </c>
      <c r="F22" s="30">
        <f>'MOC-berth'!AO22</f>
        <v>494188.95000000007</v>
      </c>
      <c r="G22" s="30">
        <f>'MOC-berth'!AP22</f>
        <v>5211450.506000001</v>
      </c>
      <c r="H22" s="30">
        <f>'MOC-ancho'!AA22</f>
        <v>56445.275999999998</v>
      </c>
      <c r="I22" s="30">
        <f>'MOC-ancho'!AB22</f>
        <v>784</v>
      </c>
      <c r="J22" s="30">
        <f>'MOC-ancho'!AC22</f>
        <v>28190.239999999998</v>
      </c>
      <c r="K22" s="30">
        <f>'MOC-ancho'!AD22</f>
        <v>86873.09</v>
      </c>
      <c r="L22" s="30">
        <f t="shared" ref="L22" si="3">+L23+L24</f>
        <v>21763279.529000007</v>
      </c>
    </row>
    <row r="23" spans="1:16" x14ac:dyDescent="0.2">
      <c r="A23" s="10" t="s">
        <v>4</v>
      </c>
      <c r="B23" s="6"/>
      <c r="C23" s="7"/>
      <c r="D23" s="30">
        <f>'MOC-berth'!AM23</f>
        <v>10280778.007000007</v>
      </c>
      <c r="E23" s="30">
        <f>'MOC-berth'!AN23</f>
        <v>2754749.040000001</v>
      </c>
      <c r="F23" s="30">
        <f>'MOC-berth'!AO23</f>
        <v>494188.95000000007</v>
      </c>
      <c r="G23" s="30">
        <f>'MOC-berth'!AP23</f>
        <v>2185138.5760000004</v>
      </c>
      <c r="H23" s="30">
        <f>'MOC-ancho'!AA23</f>
        <v>6345.2759999999998</v>
      </c>
      <c r="I23" s="30">
        <f>'MOC-ancho'!AB23</f>
        <v>0</v>
      </c>
      <c r="J23" s="30">
        <f>'MOC-ancho'!AC23</f>
        <v>28190.239999999998</v>
      </c>
      <c r="K23" s="30">
        <f>'MOC-ancho'!AD23</f>
        <v>86873.09</v>
      </c>
      <c r="L23" s="30">
        <f>SUM(D23:K23)</f>
        <v>15836263.179000007</v>
      </c>
    </row>
    <row r="24" spans="1:16" x14ac:dyDescent="0.2">
      <c r="A24" s="10" t="s">
        <v>5</v>
      </c>
      <c r="B24" s="6"/>
      <c r="C24" s="7"/>
      <c r="D24" s="30">
        <f>'MOC-berth'!AM24</f>
        <v>2849820.4199999995</v>
      </c>
      <c r="E24" s="30">
        <f>'MOC-berth'!AN24</f>
        <v>0</v>
      </c>
      <c r="F24" s="30">
        <f>'MOC-berth'!AO24</f>
        <v>0</v>
      </c>
      <c r="G24" s="30">
        <f>'MOC-berth'!AP24</f>
        <v>3026311.93</v>
      </c>
      <c r="H24" s="30">
        <f>'MOC-ancho'!AA24</f>
        <v>50100</v>
      </c>
      <c r="I24" s="30">
        <f>'MOC-ancho'!AB24</f>
        <v>784</v>
      </c>
      <c r="J24" s="30">
        <f>'MOC-ancho'!AC24</f>
        <v>0</v>
      </c>
      <c r="K24" s="30">
        <f>'MOC-ancho'!AD24</f>
        <v>0</v>
      </c>
      <c r="L24" s="30">
        <f>SUM(D24:K24)</f>
        <v>5927016.3499999996</v>
      </c>
    </row>
    <row r="25" spans="1:16" x14ac:dyDescent="0.2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</row>
    <row r="26" spans="1:16" x14ac:dyDescent="0.2">
      <c r="A26" s="10" t="s">
        <v>7</v>
      </c>
      <c r="B26" s="6"/>
      <c r="C26" s="7"/>
      <c r="D26" s="30">
        <f>'MOC-berth'!AM26</f>
        <v>279342.93399999989</v>
      </c>
      <c r="E26" s="30">
        <f>'MOC-berth'!AN26</f>
        <v>341695.29999999877</v>
      </c>
      <c r="F26" s="30">
        <f>'MOC-berth'!AO26</f>
        <v>38283.050000000003</v>
      </c>
      <c r="G26" s="30">
        <f>'MOC-berth'!AP26</f>
        <v>105602.353</v>
      </c>
      <c r="H26" s="30">
        <f>'MOC-ancho'!AA26</f>
        <v>558.17000000000007</v>
      </c>
      <c r="I26" s="30">
        <f>'MOC-ancho'!AB26</f>
        <v>102.965</v>
      </c>
      <c r="J26" s="30">
        <f>'MOC-ancho'!AC26</f>
        <v>1448.37</v>
      </c>
      <c r="K26" s="30">
        <f>'MOC-ancho'!AD26</f>
        <v>3009.27</v>
      </c>
      <c r="L26" s="30">
        <f t="shared" ref="L26" si="4">+L27+L28</f>
        <v>770042.41199999861</v>
      </c>
    </row>
    <row r="27" spans="1:16" x14ac:dyDescent="0.2">
      <c r="A27" s="10" t="s">
        <v>4</v>
      </c>
      <c r="B27" s="6"/>
      <c r="C27" s="7"/>
      <c r="D27" s="30">
        <f>'MOC-berth'!AM27</f>
        <v>263550.8139999999</v>
      </c>
      <c r="E27" s="30">
        <f>'MOC-berth'!AN27</f>
        <v>341695.29999999877</v>
      </c>
      <c r="F27" s="30">
        <f>'MOC-berth'!AO27</f>
        <v>38283.050000000003</v>
      </c>
      <c r="G27" s="30">
        <f>'MOC-berth'!AP27</f>
        <v>80785.22</v>
      </c>
      <c r="H27" s="30">
        <f>'MOC-ancho'!AA27</f>
        <v>375.11</v>
      </c>
      <c r="I27" s="30">
        <f>'MOC-ancho'!AB27</f>
        <v>0</v>
      </c>
      <c r="J27" s="30">
        <f>'MOC-ancho'!AC27</f>
        <v>1448.37</v>
      </c>
      <c r="K27" s="30">
        <f>'MOC-ancho'!AD27</f>
        <v>3009.27</v>
      </c>
      <c r="L27" s="30">
        <f>SUM(D27:K27)</f>
        <v>729147.13399999868</v>
      </c>
      <c r="P27" s="28"/>
    </row>
    <row r="28" spans="1:16" x14ac:dyDescent="0.2">
      <c r="A28" s="10" t="s">
        <v>5</v>
      </c>
      <c r="B28" s="6"/>
      <c r="C28" s="7"/>
      <c r="D28" s="30">
        <f>'MOC-berth'!AM28</f>
        <v>15792.119999999999</v>
      </c>
      <c r="E28" s="30">
        <f>'MOC-berth'!AN28</f>
        <v>0</v>
      </c>
      <c r="F28" s="30">
        <f>'MOC-berth'!AO28</f>
        <v>0</v>
      </c>
      <c r="G28" s="30">
        <f>'MOC-berth'!AP28</f>
        <v>24817.133000000002</v>
      </c>
      <c r="H28" s="30">
        <f>'MOC-ancho'!AA28</f>
        <v>183.06</v>
      </c>
      <c r="I28" s="30">
        <f>'MOC-ancho'!AB28</f>
        <v>102.965</v>
      </c>
      <c r="J28" s="30">
        <f>'MOC-ancho'!AC28</f>
        <v>0</v>
      </c>
      <c r="K28" s="30">
        <f>'MOC-ancho'!AD28</f>
        <v>0</v>
      </c>
      <c r="L28" s="30">
        <f>SUM(D28:K28)</f>
        <v>40895.277999999991</v>
      </c>
    </row>
    <row r="29" spans="1:16" x14ac:dyDescent="0.2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</row>
    <row r="30" spans="1:16" x14ac:dyDescent="0.2">
      <c r="A30" s="10" t="s">
        <v>8</v>
      </c>
      <c r="B30" s="6"/>
      <c r="C30" s="7"/>
      <c r="D30" s="30">
        <f>'MOC-berth'!AM30</f>
        <v>52201</v>
      </c>
      <c r="E30" s="30">
        <f>'MOC-berth'!AN30</f>
        <v>97798.270000000019</v>
      </c>
      <c r="F30" s="30">
        <f>'MOC-berth'!AO30</f>
        <v>10872.699999999997</v>
      </c>
      <c r="G30" s="30">
        <f>'MOC-berth'!AP30</f>
        <v>19237.300999999999</v>
      </c>
      <c r="H30" s="30">
        <f>'MOC-ancho'!AA30</f>
        <v>107.17000000000002</v>
      </c>
      <c r="I30" s="30">
        <f>'MOC-ancho'!AB30</f>
        <v>15.4</v>
      </c>
      <c r="J30" s="30">
        <f>'MOC-ancho'!AC30</f>
        <v>272.92999999999995</v>
      </c>
      <c r="K30" s="30">
        <f>'MOC-ancho'!AD30</f>
        <v>625.47000000000014</v>
      </c>
      <c r="L30" s="30">
        <f t="shared" ref="L30" si="5">+L31+L32</f>
        <v>181130.24100000001</v>
      </c>
    </row>
    <row r="31" spans="1:16" x14ac:dyDescent="0.2">
      <c r="A31" s="10" t="s">
        <v>4</v>
      </c>
      <c r="B31" s="6"/>
      <c r="C31" s="7"/>
      <c r="D31" s="30">
        <f>'MOC-berth'!AM31</f>
        <v>45742.340000000004</v>
      </c>
      <c r="E31" s="30">
        <f>'MOC-berth'!AN31</f>
        <v>97798.270000000019</v>
      </c>
      <c r="F31" s="30">
        <f>'MOC-berth'!AO31</f>
        <v>10872.699999999997</v>
      </c>
      <c r="G31" s="30">
        <f>'MOC-berth'!AP31</f>
        <v>15064.14</v>
      </c>
      <c r="H31" s="30">
        <f>'MOC-ancho'!AA31</f>
        <v>74.930000000000007</v>
      </c>
      <c r="I31" s="30">
        <f>'MOC-ancho'!AB31</f>
        <v>0</v>
      </c>
      <c r="J31" s="30">
        <f>'MOC-ancho'!AC31</f>
        <v>272.92999999999995</v>
      </c>
      <c r="K31" s="30">
        <f>'MOC-ancho'!AD31</f>
        <v>625.47000000000014</v>
      </c>
      <c r="L31" s="30">
        <f>SUM(D31:K31)</f>
        <v>170450.78</v>
      </c>
    </row>
    <row r="32" spans="1:16" x14ac:dyDescent="0.2">
      <c r="A32" s="10" t="s">
        <v>5</v>
      </c>
      <c r="B32" s="6"/>
      <c r="C32" s="7"/>
      <c r="D32" s="30">
        <f>'MOC-berth'!AM32</f>
        <v>6458.66</v>
      </c>
      <c r="E32" s="30">
        <f>'MOC-berth'!AN32</f>
        <v>0</v>
      </c>
      <c r="F32" s="30">
        <f>'MOC-berth'!AO32</f>
        <v>0</v>
      </c>
      <c r="G32" s="30">
        <f>'MOC-berth'!AP32</f>
        <v>4173.1610000000001</v>
      </c>
      <c r="H32" s="30">
        <f>'MOC-ancho'!AA32</f>
        <v>32.24</v>
      </c>
      <c r="I32" s="30">
        <f>'MOC-ancho'!AB32</f>
        <v>15.4</v>
      </c>
      <c r="J32" s="30">
        <f>'MOC-ancho'!AC32</f>
        <v>0</v>
      </c>
      <c r="K32" s="30">
        <f>'MOC-ancho'!AD32</f>
        <v>0</v>
      </c>
      <c r="L32" s="30">
        <f>SUM(D32:K32)</f>
        <v>10679.460999999999</v>
      </c>
    </row>
    <row r="33" spans="1:13" x14ac:dyDescent="0.2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</row>
    <row r="34" spans="1:13" x14ac:dyDescent="0.2">
      <c r="A34" s="10" t="s">
        <v>9</v>
      </c>
      <c r="B34" s="6"/>
      <c r="C34" s="7"/>
      <c r="D34" s="30">
        <f>'MOC-berth'!AM34</f>
        <v>14330.438500000002</v>
      </c>
      <c r="E34" s="30">
        <f>'MOC-berth'!AN34</f>
        <v>21264.920000000006</v>
      </c>
      <c r="F34" s="30">
        <f>'MOC-berth'!AO34</f>
        <v>1827.6125000000004</v>
      </c>
      <c r="G34" s="30">
        <f>'MOC-berth'!AP34</f>
        <v>5276.7302500000005</v>
      </c>
      <c r="H34" s="30">
        <f>'MOC-ancho'!AA34</f>
        <v>31.075000000000003</v>
      </c>
      <c r="I34" s="30">
        <f>'MOC-ancho'!AB34</f>
        <v>4.5</v>
      </c>
      <c r="J34" s="30">
        <f>'MOC-ancho'!AC34</f>
        <v>53.29</v>
      </c>
      <c r="K34" s="30">
        <f>'MOC-ancho'!AD34</f>
        <v>143.4425</v>
      </c>
      <c r="L34" s="30">
        <f t="shared" ref="L34" si="6">+L35+L36</f>
        <v>42932.008750000008</v>
      </c>
    </row>
    <row r="35" spans="1:13" x14ac:dyDescent="0.2">
      <c r="A35" s="10" t="s">
        <v>4</v>
      </c>
      <c r="B35" s="6"/>
      <c r="C35" s="7"/>
      <c r="D35" s="30">
        <f>'MOC-berth'!AM35</f>
        <v>13587.813500000002</v>
      </c>
      <c r="E35" s="30">
        <f>'MOC-berth'!AN35</f>
        <v>21264.920000000006</v>
      </c>
      <c r="F35" s="30">
        <f>'MOC-berth'!AO35</f>
        <v>1827.6125000000004</v>
      </c>
      <c r="G35" s="30">
        <f>'MOC-berth'!AP35</f>
        <v>4078.2352500000006</v>
      </c>
      <c r="H35" s="30">
        <f>'MOC-ancho'!AA35</f>
        <v>23.175000000000001</v>
      </c>
      <c r="I35" s="30">
        <f>'MOC-ancho'!AB35</f>
        <v>0</v>
      </c>
      <c r="J35" s="30">
        <f>'MOC-ancho'!AC35</f>
        <v>53.29</v>
      </c>
      <c r="K35" s="30">
        <f>'MOC-ancho'!AD35</f>
        <v>143.4425</v>
      </c>
      <c r="L35" s="30">
        <f>SUM(D35:K35)</f>
        <v>40978.488750000011</v>
      </c>
    </row>
    <row r="36" spans="1:13" x14ac:dyDescent="0.2">
      <c r="A36" s="10" t="s">
        <v>5</v>
      </c>
      <c r="B36" s="6"/>
      <c r="C36" s="7"/>
      <c r="D36" s="30">
        <f>'MOC-berth'!AM36</f>
        <v>742.625</v>
      </c>
      <c r="E36" s="30">
        <f>'MOC-berth'!AN36</f>
        <v>0</v>
      </c>
      <c r="F36" s="30">
        <f>'MOC-berth'!AO36</f>
        <v>0</v>
      </c>
      <c r="G36" s="30">
        <f>'MOC-berth'!AP36</f>
        <v>1198.4949999999999</v>
      </c>
      <c r="H36" s="30">
        <f>'MOC-ancho'!AA36</f>
        <v>7.9</v>
      </c>
      <c r="I36" s="30">
        <f>'MOC-ancho'!AB36</f>
        <v>4.5</v>
      </c>
      <c r="J36" s="30">
        <f>'MOC-ancho'!AC36</f>
        <v>0</v>
      </c>
      <c r="K36" s="30">
        <f>'MOC-ancho'!AD36</f>
        <v>0</v>
      </c>
      <c r="L36" s="30">
        <f>SUM(D36:K36)</f>
        <v>1953.52</v>
      </c>
    </row>
    <row r="37" spans="1:13" x14ac:dyDescent="0.2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</row>
    <row r="38" spans="1:13" x14ac:dyDescent="0.2">
      <c r="A38" s="10" t="s">
        <v>10</v>
      </c>
      <c r="B38" s="6"/>
      <c r="C38" s="7"/>
      <c r="D38" s="30">
        <f>'MOC-berth'!AM38</f>
        <v>18623.702999999994</v>
      </c>
      <c r="E38" s="30">
        <f>'MOC-berth'!AN38</f>
        <v>60893.919000000009</v>
      </c>
      <c r="F38" s="30">
        <f>'MOC-berth'!AO38</f>
        <v>8075.4099999999989</v>
      </c>
      <c r="G38" s="30">
        <f>'MOC-berth'!AP38</f>
        <v>0</v>
      </c>
      <c r="H38" s="30">
        <f>'MOC-ancho'!AA38</f>
        <v>0</v>
      </c>
      <c r="I38" s="30">
        <f>'MOC-ancho'!AB38</f>
        <v>15.92</v>
      </c>
      <c r="J38" s="30">
        <f>'MOC-ancho'!AC38</f>
        <v>0</v>
      </c>
      <c r="K38" s="30">
        <f>'MOC-ancho'!AD38</f>
        <v>0</v>
      </c>
      <c r="L38" s="30">
        <f t="shared" ref="L38" si="7">+L39+L40</f>
        <v>87608.952000000005</v>
      </c>
    </row>
    <row r="39" spans="1:13" x14ac:dyDescent="0.2">
      <c r="A39" s="10" t="s">
        <v>4</v>
      </c>
      <c r="B39" s="6"/>
      <c r="C39" s="7"/>
      <c r="D39" s="30">
        <f>'MOC-berth'!AM39</f>
        <v>14922.762999999995</v>
      </c>
      <c r="E39" s="30">
        <f>'MOC-berth'!AN39</f>
        <v>60893.919000000009</v>
      </c>
      <c r="F39" s="30">
        <f>'MOC-berth'!AO39</f>
        <v>8075.4099999999989</v>
      </c>
      <c r="G39" s="30">
        <f>'MOC-berth'!AP39</f>
        <v>0</v>
      </c>
      <c r="H39" s="30">
        <f>'MOC-ancho'!AA39</f>
        <v>0</v>
      </c>
      <c r="I39" s="30">
        <f>'MOC-ancho'!AB39</f>
        <v>0</v>
      </c>
      <c r="J39" s="30">
        <f>'MOC-ancho'!AC39</f>
        <v>0</v>
      </c>
      <c r="K39" s="30">
        <f>'MOC-ancho'!AD39</f>
        <v>0</v>
      </c>
      <c r="L39" s="30">
        <f>SUM(D39:K39)</f>
        <v>83892.092000000004</v>
      </c>
    </row>
    <row r="40" spans="1:13" x14ac:dyDescent="0.2">
      <c r="A40" s="10" t="s">
        <v>5</v>
      </c>
      <c r="B40" s="6"/>
      <c r="C40" s="7"/>
      <c r="D40" s="30">
        <f>'MOC-berth'!AM40</f>
        <v>3700.9400000000005</v>
      </c>
      <c r="E40" s="30">
        <f>'MOC-berth'!AN40</f>
        <v>0</v>
      </c>
      <c r="F40" s="30">
        <f>'MOC-berth'!AO40</f>
        <v>0</v>
      </c>
      <c r="G40" s="30">
        <f>'MOC-berth'!AP40</f>
        <v>0</v>
      </c>
      <c r="H40" s="30">
        <f>'MOC-ancho'!AA40</f>
        <v>0</v>
      </c>
      <c r="I40" s="30">
        <f>'MOC-ancho'!AB40</f>
        <v>15.92</v>
      </c>
      <c r="J40" s="30">
        <f>'MOC-ancho'!AC40</f>
        <v>0</v>
      </c>
      <c r="K40" s="30">
        <f>'MOC-ancho'!AD40</f>
        <v>0</v>
      </c>
      <c r="L40" s="30">
        <f>SUM(D40:K40)</f>
        <v>3716.8600000000006</v>
      </c>
    </row>
    <row r="41" spans="1:13" x14ac:dyDescent="0.2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</row>
    <row r="42" spans="1:13" x14ac:dyDescent="0.2">
      <c r="A42" s="10" t="s">
        <v>11</v>
      </c>
      <c r="B42" s="6"/>
      <c r="C42" s="7"/>
      <c r="D42" s="30">
        <f>'MOC-berth'!AM42</f>
        <v>26279.567792142858</v>
      </c>
      <c r="E42" s="30">
        <f>'MOC-berth'!AN42</f>
        <v>0</v>
      </c>
      <c r="F42" s="30">
        <f>'MOC-berth'!AO42</f>
        <v>656.05000000016298</v>
      </c>
      <c r="G42" s="30">
        <f>'MOC-berth'!AP42</f>
        <v>84769.566666667466</v>
      </c>
      <c r="H42" s="30">
        <f>'MOC-ancho'!AA42</f>
        <v>0</v>
      </c>
      <c r="I42" s="30">
        <f>'MOC-ancho'!AB42</f>
        <v>0</v>
      </c>
      <c r="J42" s="30">
        <f>'MOC-ancho'!AC42</f>
        <v>0</v>
      </c>
      <c r="K42" s="30">
        <f>'MOC-ancho'!AD42</f>
        <v>0</v>
      </c>
      <c r="L42" s="30">
        <f t="shared" ref="L42" si="8">+L43+L44</f>
        <v>111705.18445881049</v>
      </c>
    </row>
    <row r="43" spans="1:13" x14ac:dyDescent="0.2">
      <c r="A43" s="10" t="s">
        <v>4</v>
      </c>
      <c r="B43" s="6"/>
      <c r="C43" s="7"/>
      <c r="D43" s="30">
        <f>'MOC-berth'!AM43</f>
        <v>19753.635416664183</v>
      </c>
      <c r="E43" s="30">
        <f>'MOC-berth'!AN43</f>
        <v>0</v>
      </c>
      <c r="F43" s="30">
        <f>'MOC-berth'!AO43</f>
        <v>656.05000000016298</v>
      </c>
      <c r="G43" s="30">
        <f>'MOC-berth'!AP43</f>
        <v>82691.433333334164</v>
      </c>
      <c r="H43" s="30">
        <f>'MOC-ancho'!AA43</f>
        <v>0</v>
      </c>
      <c r="I43" s="30">
        <f>'MOC-ancho'!AB43</f>
        <v>0</v>
      </c>
      <c r="J43" s="30">
        <f>'MOC-ancho'!AC43</f>
        <v>0</v>
      </c>
      <c r="K43" s="30">
        <f>'MOC-ancho'!AD43</f>
        <v>0</v>
      </c>
      <c r="L43" s="30">
        <f>SUM(D43:K43)</f>
        <v>103101.11874999851</v>
      </c>
    </row>
    <row r="44" spans="1:13" x14ac:dyDescent="0.2">
      <c r="A44" s="10" t="s">
        <v>5</v>
      </c>
      <c r="B44" s="6"/>
      <c r="C44" s="7"/>
      <c r="D44" s="30">
        <f>'MOC-berth'!AM44</f>
        <v>6525.9323754786747</v>
      </c>
      <c r="E44" s="30">
        <f>'MOC-berth'!AN44</f>
        <v>0</v>
      </c>
      <c r="F44" s="30">
        <f>'MOC-berth'!AO44</f>
        <v>0</v>
      </c>
      <c r="G44" s="30">
        <f>'MOC-berth'!AP44</f>
        <v>2078.1333333333023</v>
      </c>
      <c r="H44" s="30">
        <f>'MOC-ancho'!AA44</f>
        <v>0</v>
      </c>
      <c r="I44" s="30">
        <f>'MOC-ancho'!AB44</f>
        <v>0</v>
      </c>
      <c r="J44" s="30">
        <f>'MOC-ancho'!AC44</f>
        <v>0</v>
      </c>
      <c r="K44" s="30">
        <f>'MOC-ancho'!AD44</f>
        <v>0</v>
      </c>
      <c r="L44" s="30">
        <f>SUM(D44:K44)</f>
        <v>8604.0657088119769</v>
      </c>
    </row>
    <row r="45" spans="1:13" x14ac:dyDescent="0.2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</row>
    <row r="46" spans="1:13" x14ac:dyDescent="0.2">
      <c r="A46" s="10" t="s">
        <v>12</v>
      </c>
      <c r="B46" s="6"/>
      <c r="C46" s="7"/>
      <c r="D46" s="30">
        <f>'MOC-berth'!AM46</f>
        <v>70958.263333329145</v>
      </c>
      <c r="E46" s="30">
        <f>'MOC-berth'!AN46</f>
        <v>63761.050000001327</v>
      </c>
      <c r="F46" s="30">
        <f>'MOC-berth'!AO46</f>
        <v>39317.166666668491</v>
      </c>
      <c r="G46" s="30">
        <f>'MOC-berth'!AP46</f>
        <v>183031.46666666551</v>
      </c>
      <c r="H46" s="30">
        <f>'MOC-ancho'!AA46</f>
        <v>371.41666666674428</v>
      </c>
      <c r="I46" s="30">
        <f>'MOC-ancho'!AB46</f>
        <v>16</v>
      </c>
      <c r="J46" s="30">
        <f>'MOC-ancho'!AC46</f>
        <v>8738.9499999999534</v>
      </c>
      <c r="K46" s="30">
        <f>'MOC-ancho'!AD46</f>
        <v>7782.7633333332324</v>
      </c>
      <c r="L46" s="30">
        <f t="shared" ref="L46" si="9">+L47+L48</f>
        <v>373977.07666666439</v>
      </c>
      <c r="M46" s="28"/>
    </row>
    <row r="47" spans="1:13" x14ac:dyDescent="0.2">
      <c r="A47" s="10" t="s">
        <v>4</v>
      </c>
      <c r="B47" s="6"/>
      <c r="C47" s="7"/>
      <c r="D47" s="30">
        <f>'MOC-berth'!AM47</f>
        <v>57144.196666663651</v>
      </c>
      <c r="E47" s="30">
        <f>'MOC-berth'!AN47</f>
        <v>63761.050000001327</v>
      </c>
      <c r="F47" s="30">
        <f>'MOC-berth'!AO47</f>
        <v>39317.166666668491</v>
      </c>
      <c r="G47" s="30">
        <f>'MOC-berth'!AP47</f>
        <v>170883.61666666553</v>
      </c>
      <c r="H47" s="30">
        <f>'MOC-ancho'!AA47</f>
        <v>355.83333333337214</v>
      </c>
      <c r="I47" s="30">
        <f>'MOC-ancho'!AB47</f>
        <v>0</v>
      </c>
      <c r="J47" s="30">
        <f>'MOC-ancho'!AC47</f>
        <v>8738.9499999999534</v>
      </c>
      <c r="K47" s="30">
        <f>'MOC-ancho'!AD47</f>
        <v>7782.7633333332324</v>
      </c>
      <c r="L47" s="30">
        <f>SUM(D47:K47)</f>
        <v>347983.57666666555</v>
      </c>
      <c r="M47" s="28"/>
    </row>
    <row r="48" spans="1:13" x14ac:dyDescent="0.2">
      <c r="A48" s="10" t="s">
        <v>5</v>
      </c>
      <c r="B48" s="6"/>
      <c r="C48" s="7"/>
      <c r="D48" s="30">
        <f>'MOC-berth'!AM48</f>
        <v>13814.066666665487</v>
      </c>
      <c r="E48" s="30">
        <f>'MOC-berth'!AN48</f>
        <v>0</v>
      </c>
      <c r="F48" s="30">
        <f>'MOC-berth'!AO48</f>
        <v>0</v>
      </c>
      <c r="G48" s="30">
        <f>'MOC-berth'!AP48</f>
        <v>12147.849999999977</v>
      </c>
      <c r="H48" s="30">
        <f>'MOC-ancho'!AA48</f>
        <v>15.583333333372138</v>
      </c>
      <c r="I48" s="30">
        <f>'MOC-ancho'!AB48</f>
        <v>16</v>
      </c>
      <c r="J48" s="30">
        <f>'MOC-ancho'!AC48</f>
        <v>0</v>
      </c>
      <c r="K48" s="30">
        <f>'MOC-ancho'!AD48</f>
        <v>0</v>
      </c>
      <c r="L48" s="30">
        <f>SUM(D48:K48)</f>
        <v>25993.499999998836</v>
      </c>
    </row>
    <row r="49" spans="1:18" x14ac:dyDescent="0.2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</row>
    <row r="50" spans="1:18" x14ac:dyDescent="0.2">
      <c r="A50" s="10" t="s">
        <v>13</v>
      </c>
      <c r="B50" s="6"/>
      <c r="C50" s="7"/>
      <c r="D50" s="30">
        <f>'MOC-berth'!AM50</f>
        <v>52334.560333329136</v>
      </c>
      <c r="E50" s="30">
        <f>'MOC-berth'!AN50</f>
        <v>2867.1310000013236</v>
      </c>
      <c r="F50" s="30">
        <f>'MOC-berth'!AO50</f>
        <v>31241.756666668491</v>
      </c>
      <c r="G50" s="30">
        <f>'MOC-berth'!AP50</f>
        <v>183031.46666666551</v>
      </c>
      <c r="H50" s="30">
        <f>'MOC-ancho'!AA50</f>
        <v>371.41666666674428</v>
      </c>
      <c r="I50" s="30">
        <f>'MOC-ancho'!AB50</f>
        <v>8.0000000000000071E-2</v>
      </c>
      <c r="J50" s="30">
        <f>'MOC-ancho'!AC50</f>
        <v>8738.9499999999534</v>
      </c>
      <c r="K50" s="30">
        <f>'MOC-ancho'!AD50</f>
        <v>7782.7633333332324</v>
      </c>
      <c r="L50" s="30">
        <f t="shared" ref="L50" si="10">+L51+L52</f>
        <v>286368.1246666644</v>
      </c>
    </row>
    <row r="51" spans="1:18" x14ac:dyDescent="0.2">
      <c r="A51" s="10" t="s">
        <v>4</v>
      </c>
      <c r="B51" s="6"/>
      <c r="C51" s="7"/>
      <c r="D51" s="30">
        <f>'MOC-berth'!AM51</f>
        <v>42221.433666663652</v>
      </c>
      <c r="E51" s="30">
        <f>'MOC-berth'!AN51</f>
        <v>2867.1310000013236</v>
      </c>
      <c r="F51" s="30">
        <f>'MOC-berth'!AO51</f>
        <v>31241.756666668491</v>
      </c>
      <c r="G51" s="30">
        <f>'MOC-berth'!AP51</f>
        <v>170883.61666666553</v>
      </c>
      <c r="H51" s="30">
        <f>'MOC-ancho'!AA51</f>
        <v>355.83333333337214</v>
      </c>
      <c r="I51" s="30">
        <f>'MOC-ancho'!AB51</f>
        <v>0</v>
      </c>
      <c r="J51" s="30">
        <f>'MOC-ancho'!AC51</f>
        <v>8738.9499999999534</v>
      </c>
      <c r="K51" s="30">
        <f>'MOC-ancho'!AD51</f>
        <v>7782.7633333332324</v>
      </c>
      <c r="L51" s="30">
        <f>SUM(D51:K51)</f>
        <v>264091.48466666555</v>
      </c>
    </row>
    <row r="52" spans="1:18" x14ac:dyDescent="0.2">
      <c r="A52" s="10" t="s">
        <v>5</v>
      </c>
      <c r="B52" s="6"/>
      <c r="C52" s="7"/>
      <c r="D52" s="30">
        <f>'MOC-berth'!AM52</f>
        <v>10113.126666665486</v>
      </c>
      <c r="E52" s="30">
        <f>'MOC-berth'!AN52</f>
        <v>0</v>
      </c>
      <c r="F52" s="30">
        <f>'MOC-berth'!AO52</f>
        <v>0</v>
      </c>
      <c r="G52" s="30">
        <f>'MOC-berth'!AP52</f>
        <v>12147.849999999977</v>
      </c>
      <c r="H52" s="30">
        <f>'MOC-ancho'!AA52</f>
        <v>15.583333333372138</v>
      </c>
      <c r="I52" s="30">
        <f>'MOC-ancho'!AB52</f>
        <v>8.0000000000000071E-2</v>
      </c>
      <c r="J52" s="30">
        <f>'MOC-ancho'!AC52</f>
        <v>0</v>
      </c>
      <c r="K52" s="30">
        <f>'MOC-ancho'!AD52</f>
        <v>0</v>
      </c>
      <c r="L52" s="30">
        <f>SUM(D52:K52)</f>
        <v>22276.639999998835</v>
      </c>
    </row>
    <row r="53" spans="1:18" x14ac:dyDescent="0.2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</row>
    <row r="54" spans="1:18" x14ac:dyDescent="0.2">
      <c r="A54" s="10" t="s">
        <v>14</v>
      </c>
      <c r="B54" s="6"/>
      <c r="C54" s="7"/>
      <c r="D54" s="30">
        <f>'MOC-berth'!AM54</f>
        <v>97237.831125471988</v>
      </c>
      <c r="E54" s="30">
        <f>'MOC-berth'!AN54</f>
        <v>63761.050000001327</v>
      </c>
      <c r="F54" s="30">
        <f>'MOC-berth'!AO54</f>
        <v>39973.216666668653</v>
      </c>
      <c r="G54" s="30">
        <f>'MOC-berth'!AP54</f>
        <v>267801.03333333298</v>
      </c>
      <c r="H54" s="30">
        <f>'MOC-ancho'!AA54</f>
        <v>371.41666666674428</v>
      </c>
      <c r="I54" s="30">
        <f>'MOC-ancho'!AB54</f>
        <v>16</v>
      </c>
      <c r="J54" s="30">
        <f>'MOC-ancho'!AC54</f>
        <v>8738.9499999999534</v>
      </c>
      <c r="K54" s="30">
        <f>'MOC-ancho'!AD54</f>
        <v>7782.7633333332324</v>
      </c>
      <c r="L54" s="30">
        <f>+L55+L56</f>
        <v>485682.26112547488</v>
      </c>
    </row>
    <row r="55" spans="1:18" x14ac:dyDescent="0.2">
      <c r="A55" s="10" t="s">
        <v>4</v>
      </c>
      <c r="B55" s="6"/>
      <c r="C55" s="7"/>
      <c r="D55" s="30">
        <f>'MOC-berth'!AM55</f>
        <v>76897.832083327827</v>
      </c>
      <c r="E55" s="30">
        <f>'MOC-berth'!AN55</f>
        <v>63761.050000001327</v>
      </c>
      <c r="F55" s="30">
        <f>'MOC-berth'!AO55</f>
        <v>39973.216666668653</v>
      </c>
      <c r="G55" s="30">
        <f>'MOC-berth'!AP55</f>
        <v>253575.0499999997</v>
      </c>
      <c r="H55" s="30">
        <f>'MOC-ancho'!AA55</f>
        <v>355.83333333337214</v>
      </c>
      <c r="I55" s="30">
        <f>'MOC-ancho'!AB55</f>
        <v>0</v>
      </c>
      <c r="J55" s="30">
        <f>'MOC-ancho'!AC55</f>
        <v>8738.9499999999534</v>
      </c>
      <c r="K55" s="30">
        <f>'MOC-ancho'!AD55</f>
        <v>7782.7633333332324</v>
      </c>
      <c r="L55" s="30">
        <f>SUM(D55:K55)</f>
        <v>451084.69541666406</v>
      </c>
    </row>
    <row r="56" spans="1:18" x14ac:dyDescent="0.2">
      <c r="A56" s="10" t="s">
        <v>5</v>
      </c>
      <c r="B56" s="6"/>
      <c r="C56" s="7"/>
      <c r="D56" s="30">
        <f>'MOC-berth'!AM56</f>
        <v>20339.999042144162</v>
      </c>
      <c r="E56" s="30">
        <f>'MOC-berth'!AN56</f>
        <v>0</v>
      </c>
      <c r="F56" s="30">
        <f>'MOC-berth'!AO56</f>
        <v>0</v>
      </c>
      <c r="G56" s="30">
        <f>'MOC-berth'!AP56</f>
        <v>14225.983333333279</v>
      </c>
      <c r="H56" s="30">
        <f>'MOC-ancho'!AA56</f>
        <v>15.583333333372138</v>
      </c>
      <c r="I56" s="30">
        <f>'MOC-ancho'!AB56</f>
        <v>16</v>
      </c>
      <c r="J56" s="30">
        <f>'MOC-ancho'!AC56</f>
        <v>0</v>
      </c>
      <c r="K56" s="30">
        <f>'MOC-ancho'!AD56</f>
        <v>0</v>
      </c>
      <c r="L56" s="30">
        <f>SUM(D56:K56)</f>
        <v>34597.565708810813</v>
      </c>
    </row>
    <row r="57" spans="1:18" x14ac:dyDescent="0.2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</row>
    <row r="58" spans="1:18" ht="15.75" x14ac:dyDescent="0.25">
      <c r="A58" s="15" t="s">
        <v>15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N58" s="59"/>
      <c r="P58" s="59"/>
      <c r="Q58" s="59"/>
      <c r="R58" s="59"/>
    </row>
    <row r="59" spans="1:18" ht="15.75" x14ac:dyDescent="0.25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N59" s="60"/>
      <c r="P59" s="60"/>
      <c r="Q59" s="60"/>
      <c r="R59" s="60"/>
    </row>
    <row r="60" spans="1:18" ht="15.75" x14ac:dyDescent="0.25">
      <c r="A60" s="5" t="s">
        <v>16</v>
      </c>
      <c r="B60" s="18"/>
      <c r="C60" s="19"/>
      <c r="D60" s="30">
        <f>'MOC-berth'!AM60</f>
        <v>7243478.2299999995</v>
      </c>
      <c r="E60" s="30">
        <f>'MOC-berth'!AN60</f>
        <v>12859.503999999999</v>
      </c>
      <c r="F60" s="30">
        <f>'MOC-berth'!AO60</f>
        <v>85012.752000000008</v>
      </c>
      <c r="G60" s="30">
        <f>'MOC-berth'!AP60</f>
        <v>3376709.1384000005</v>
      </c>
      <c r="H60" s="30">
        <f>'MOC-ancho'!AA60</f>
        <v>1247.6199999999999</v>
      </c>
      <c r="I60" s="30">
        <f>'MOC-ancho'!AB60</f>
        <v>0</v>
      </c>
      <c r="J60" s="30">
        <f>'MOC-ancho'!AC60</f>
        <v>21173</v>
      </c>
      <c r="K60" s="30">
        <f>'MOC-ancho'!AD60</f>
        <v>114724.413</v>
      </c>
      <c r="L60" s="30">
        <f t="shared" ref="L60" si="11">+L62+L80</f>
        <v>10855204.657400001</v>
      </c>
      <c r="N60" s="61"/>
      <c r="P60" s="61"/>
      <c r="Q60" s="61"/>
      <c r="R60" s="61"/>
    </row>
    <row r="61" spans="1:18" ht="15.75" x14ac:dyDescent="0.25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N61" s="60"/>
      <c r="P61" s="60"/>
      <c r="Q61" s="60"/>
      <c r="R61" s="60"/>
    </row>
    <row r="62" spans="1:18" ht="15.75" x14ac:dyDescent="0.25">
      <c r="A62" s="5" t="s">
        <v>17</v>
      </c>
      <c r="B62" s="18"/>
      <c r="C62" s="19"/>
      <c r="D62" s="30">
        <f>'MOC-berth'!AM62</f>
        <v>5797447.5139999995</v>
      </c>
      <c r="E62" s="30">
        <f>'MOC-berth'!AN62</f>
        <v>12859.503999999999</v>
      </c>
      <c r="F62" s="30">
        <f>'MOC-berth'!AO62</f>
        <v>85012.752000000008</v>
      </c>
      <c r="G62" s="30">
        <f>'MOC-berth'!AP62</f>
        <v>1886352.4724000003</v>
      </c>
      <c r="H62" s="30">
        <f>'MOC-ancho'!AA62</f>
        <v>1247.6199999999999</v>
      </c>
      <c r="I62" s="30">
        <f>'MOC-ancho'!AB62</f>
        <v>0</v>
      </c>
      <c r="J62" s="30">
        <f>'MOC-ancho'!AC62</f>
        <v>21173</v>
      </c>
      <c r="K62" s="30">
        <f>'MOC-ancho'!AD62</f>
        <v>114724.413</v>
      </c>
      <c r="L62" s="30">
        <f t="shared" ref="L62" si="12">+L64+L72</f>
        <v>7918817.2753999997</v>
      </c>
      <c r="N62" s="61"/>
      <c r="P62" s="61"/>
      <c r="Q62" s="61"/>
      <c r="R62" s="61"/>
    </row>
    <row r="63" spans="1:18" ht="15.75" x14ac:dyDescent="0.25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N63" s="60"/>
      <c r="P63" s="60"/>
      <c r="Q63" s="60"/>
      <c r="R63" s="60"/>
    </row>
    <row r="64" spans="1:18" ht="15.75" x14ac:dyDescent="0.25">
      <c r="A64" s="5" t="s">
        <v>18</v>
      </c>
      <c r="B64" s="18"/>
      <c r="C64" s="19"/>
      <c r="D64" s="30">
        <f>'MOC-berth'!AM64</f>
        <v>2866368.76</v>
      </c>
      <c r="E64" s="30">
        <f>'MOC-berth'!AN64</f>
        <v>4915.0109999999995</v>
      </c>
      <c r="F64" s="30">
        <f>'MOC-berth'!AO64</f>
        <v>38179.453000000001</v>
      </c>
      <c r="G64" s="30">
        <f>'MOC-berth'!AP64</f>
        <v>710469.29110000003</v>
      </c>
      <c r="H64" s="30">
        <f>'MOC-ancho'!AA64</f>
        <v>0</v>
      </c>
      <c r="I64" s="30">
        <f>'MOC-ancho'!AB64</f>
        <v>0</v>
      </c>
      <c r="J64" s="30">
        <f>'MOC-ancho'!AC64</f>
        <v>21173</v>
      </c>
      <c r="K64" s="30">
        <f>'MOC-ancho'!AD64</f>
        <v>113874.413</v>
      </c>
      <c r="L64" s="30">
        <f t="shared" ref="L64" si="13">SUM(L65:L70)</f>
        <v>3754979.9281000001</v>
      </c>
      <c r="N64" s="60"/>
      <c r="P64" s="60"/>
      <c r="Q64" s="60"/>
      <c r="R64" s="60"/>
    </row>
    <row r="65" spans="1:18" ht="15.75" x14ac:dyDescent="0.25">
      <c r="A65" s="10" t="s">
        <v>19</v>
      </c>
      <c r="B65" s="6"/>
      <c r="C65" s="7"/>
      <c r="D65" s="30">
        <f>'MOC-berth'!AM65</f>
        <v>515083.21400000004</v>
      </c>
      <c r="E65" s="30">
        <f>'MOC-berth'!AN65</f>
        <v>4915.0109999999995</v>
      </c>
      <c r="F65" s="30">
        <f>'MOC-berth'!AO65</f>
        <v>32017.78</v>
      </c>
      <c r="G65" s="30">
        <f>'MOC-berth'!AP65</f>
        <v>104473.4301</v>
      </c>
      <c r="H65" s="30">
        <f>'MOC-ancho'!AA65</f>
        <v>0</v>
      </c>
      <c r="I65" s="30">
        <f>'MOC-ancho'!AB65</f>
        <v>0</v>
      </c>
      <c r="J65" s="30">
        <f>'MOC-ancho'!AC65</f>
        <v>0</v>
      </c>
      <c r="K65" s="30">
        <f>'MOC-ancho'!AD65</f>
        <v>385.18</v>
      </c>
      <c r="L65" s="30">
        <f>SUM(D65:K65)</f>
        <v>656874.61510000005</v>
      </c>
      <c r="N65" s="60"/>
      <c r="P65" s="60"/>
      <c r="Q65" s="60"/>
      <c r="R65" s="60"/>
    </row>
    <row r="66" spans="1:18" ht="15.75" x14ac:dyDescent="0.25">
      <c r="A66" s="10" t="s">
        <v>20</v>
      </c>
      <c r="B66" s="6"/>
      <c r="C66" s="7"/>
      <c r="D66" s="30">
        <f>'MOC-berth'!AM66</f>
        <v>186708.96300000002</v>
      </c>
      <c r="E66" s="30">
        <f>'MOC-berth'!AN66</f>
        <v>0</v>
      </c>
      <c r="F66" s="30">
        <f>'MOC-berth'!AO66</f>
        <v>6161.6729999999998</v>
      </c>
      <c r="G66" s="30">
        <f>'MOC-berth'!AP66</f>
        <v>147278.67200000002</v>
      </c>
      <c r="H66" s="30">
        <f>'MOC-ancho'!AA66</f>
        <v>0</v>
      </c>
      <c r="I66" s="30">
        <f>'MOC-ancho'!AB66</f>
        <v>0</v>
      </c>
      <c r="J66" s="30">
        <f>'MOC-ancho'!AC66</f>
        <v>21173</v>
      </c>
      <c r="K66" s="30">
        <f>'MOC-ancho'!AD66</f>
        <v>113489.23300000001</v>
      </c>
      <c r="L66" s="30">
        <f t="shared" ref="L66:L70" si="14">SUM(D66:K66)</f>
        <v>474811.54100000008</v>
      </c>
      <c r="N66" s="61"/>
      <c r="P66" s="61"/>
      <c r="Q66" s="61"/>
      <c r="R66" s="61"/>
    </row>
    <row r="67" spans="1:18" ht="15.75" x14ac:dyDescent="0.25">
      <c r="A67" s="10" t="s">
        <v>21</v>
      </c>
      <c r="B67" s="6"/>
      <c r="C67" s="7"/>
      <c r="D67" s="30">
        <f>'MOC-berth'!AM67</f>
        <v>6565.7730000000001</v>
      </c>
      <c r="E67" s="30">
        <f>'MOC-berth'!AN67</f>
        <v>0</v>
      </c>
      <c r="F67" s="30">
        <f>'MOC-berth'!AO67</f>
        <v>0</v>
      </c>
      <c r="G67" s="30">
        <f>'MOC-berth'!AP67</f>
        <v>387768.989</v>
      </c>
      <c r="H67" s="30">
        <f>'MOC-ancho'!AA67</f>
        <v>0</v>
      </c>
      <c r="I67" s="30">
        <f>'MOC-ancho'!AB67</f>
        <v>0</v>
      </c>
      <c r="J67" s="30">
        <f>'MOC-ancho'!AC67</f>
        <v>0</v>
      </c>
      <c r="K67" s="30">
        <f>'MOC-ancho'!AD67</f>
        <v>0</v>
      </c>
      <c r="L67" s="30">
        <f t="shared" si="14"/>
        <v>394334.76199999999</v>
      </c>
      <c r="N67" s="60"/>
      <c r="P67" s="60"/>
      <c r="Q67" s="60"/>
      <c r="R67" s="60"/>
    </row>
    <row r="68" spans="1:18" ht="15.75" x14ac:dyDescent="0.25">
      <c r="A68" s="10" t="s">
        <v>22</v>
      </c>
      <c r="B68" s="6"/>
      <c r="C68" s="7"/>
      <c r="D68" s="30">
        <f>'MOC-berth'!AM68</f>
        <v>2158010.8099999996</v>
      </c>
      <c r="E68" s="30">
        <f>'MOC-berth'!AN68</f>
        <v>0</v>
      </c>
      <c r="F68" s="30">
        <f>'MOC-berth'!AO68</f>
        <v>0</v>
      </c>
      <c r="G68" s="30">
        <f>'MOC-berth'!AP68</f>
        <v>70948.2</v>
      </c>
      <c r="H68" s="30">
        <f>'MOC-ancho'!AA68</f>
        <v>0</v>
      </c>
      <c r="I68" s="30">
        <f>'MOC-ancho'!AB68</f>
        <v>0</v>
      </c>
      <c r="J68" s="30">
        <f>'MOC-ancho'!AC68</f>
        <v>0</v>
      </c>
      <c r="K68" s="30">
        <f>'MOC-ancho'!AD68</f>
        <v>0</v>
      </c>
      <c r="L68" s="30">
        <f t="shared" si="14"/>
        <v>2228959.0099999998</v>
      </c>
      <c r="N68" s="60"/>
      <c r="P68" s="60"/>
      <c r="Q68" s="60"/>
      <c r="R68" s="60"/>
    </row>
    <row r="69" spans="1:18" ht="15.75" x14ac:dyDescent="0.25">
      <c r="A69" s="10" t="s">
        <v>23</v>
      </c>
      <c r="B69" s="6"/>
      <c r="C69" s="7"/>
      <c r="D69" s="30">
        <f>'MOC-berth'!AM69</f>
        <v>0</v>
      </c>
      <c r="E69" s="30">
        <f>'MOC-berth'!AN69</f>
        <v>0</v>
      </c>
      <c r="F69" s="30">
        <f>'MOC-berth'!AO69</f>
        <v>0</v>
      </c>
      <c r="G69" s="30">
        <f>'MOC-berth'!AP69</f>
        <v>0</v>
      </c>
      <c r="H69" s="30">
        <f>'MOC-ancho'!AA69</f>
        <v>0</v>
      </c>
      <c r="I69" s="30">
        <f>'MOC-ancho'!AB69</f>
        <v>0</v>
      </c>
      <c r="J69" s="30">
        <f>'MOC-ancho'!AC69</f>
        <v>0</v>
      </c>
      <c r="K69" s="30">
        <f>'MOC-ancho'!AD69</f>
        <v>0</v>
      </c>
      <c r="L69" s="30">
        <f t="shared" si="14"/>
        <v>0</v>
      </c>
      <c r="N69" s="60"/>
      <c r="P69" s="60"/>
      <c r="Q69" s="60"/>
      <c r="R69" s="60"/>
    </row>
    <row r="70" spans="1:18" ht="15.75" x14ac:dyDescent="0.25">
      <c r="A70" s="10" t="s">
        <v>24</v>
      </c>
      <c r="B70" s="6"/>
      <c r="C70" s="7"/>
      <c r="D70" s="30">
        <f>'MOC-berth'!AM70</f>
        <v>0</v>
      </c>
      <c r="E70" s="30">
        <f>'MOC-berth'!AN70</f>
        <v>0</v>
      </c>
      <c r="F70" s="30">
        <f>'MOC-berth'!AO70</f>
        <v>0</v>
      </c>
      <c r="G70" s="30">
        <f>'MOC-berth'!AP70</f>
        <v>0</v>
      </c>
      <c r="H70" s="30">
        <f>'MOC-ancho'!AA70</f>
        <v>0</v>
      </c>
      <c r="I70" s="30">
        <f>'MOC-ancho'!AB70</f>
        <v>0</v>
      </c>
      <c r="J70" s="30">
        <f>'MOC-ancho'!AC70</f>
        <v>0</v>
      </c>
      <c r="K70" s="30">
        <f>'MOC-ancho'!AD70</f>
        <v>0</v>
      </c>
      <c r="L70" s="30">
        <f t="shared" si="14"/>
        <v>0</v>
      </c>
      <c r="N70" s="61"/>
      <c r="P70" s="61"/>
      <c r="Q70" s="61"/>
      <c r="R70" s="61"/>
    </row>
    <row r="71" spans="1:18" ht="15.75" x14ac:dyDescent="0.25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N71" s="60"/>
      <c r="P71" s="60"/>
      <c r="Q71" s="60"/>
      <c r="R71" s="60"/>
    </row>
    <row r="72" spans="1:18" ht="15.75" x14ac:dyDescent="0.25">
      <c r="A72" s="5" t="s">
        <v>25</v>
      </c>
      <c r="B72" s="18"/>
      <c r="C72" s="19"/>
      <c r="D72" s="30">
        <f>'MOC-berth'!AM72</f>
        <v>2931078.7539999997</v>
      </c>
      <c r="E72" s="30">
        <f>'MOC-berth'!AN72</f>
        <v>7944.4929999999995</v>
      </c>
      <c r="F72" s="30">
        <f>'MOC-berth'!AO72</f>
        <v>46833.298999999999</v>
      </c>
      <c r="G72" s="30">
        <f>'MOC-berth'!AP72</f>
        <v>1175883.1813000003</v>
      </c>
      <c r="H72" s="30">
        <f>'MOC-ancho'!AA72</f>
        <v>1247.6199999999999</v>
      </c>
      <c r="I72" s="30">
        <f>'MOC-ancho'!AB72</f>
        <v>0</v>
      </c>
      <c r="J72" s="30">
        <f>'MOC-ancho'!AC72</f>
        <v>0</v>
      </c>
      <c r="K72" s="30">
        <f>'MOC-ancho'!AD72</f>
        <v>850</v>
      </c>
      <c r="L72" s="30">
        <f t="shared" ref="L72" si="15">SUM(L73:L78)</f>
        <v>4163837.3473</v>
      </c>
      <c r="N72" s="60"/>
      <c r="P72" s="60"/>
      <c r="Q72" s="60"/>
      <c r="R72" s="60"/>
    </row>
    <row r="73" spans="1:18" ht="15.75" x14ac:dyDescent="0.25">
      <c r="A73" s="10" t="s">
        <v>19</v>
      </c>
      <c r="B73" s="6"/>
      <c r="C73" s="7"/>
      <c r="D73" s="30">
        <f>'MOC-berth'!AM73</f>
        <v>583114.26399999985</v>
      </c>
      <c r="E73" s="30">
        <f>'MOC-berth'!AN73</f>
        <v>7944.4929999999995</v>
      </c>
      <c r="F73" s="30">
        <f>'MOC-berth'!AO73</f>
        <v>1224.8100000000002</v>
      </c>
      <c r="G73" s="30">
        <f>'MOC-berth'!AP73</f>
        <v>812802.65830000024</v>
      </c>
      <c r="H73" s="30">
        <f>'MOC-ancho'!AA73</f>
        <v>0</v>
      </c>
      <c r="I73" s="30">
        <f>'MOC-ancho'!AB73</f>
        <v>0</v>
      </c>
      <c r="J73" s="30">
        <f>'MOC-ancho'!AC73</f>
        <v>0</v>
      </c>
      <c r="K73" s="30">
        <f>'MOC-ancho'!AD73</f>
        <v>850</v>
      </c>
      <c r="L73" s="30">
        <f>SUM(D73:K73)</f>
        <v>1405936.2253</v>
      </c>
      <c r="N73" s="60"/>
      <c r="P73" s="60"/>
      <c r="Q73" s="60"/>
      <c r="R73" s="60"/>
    </row>
    <row r="74" spans="1:18" ht="15.75" x14ac:dyDescent="0.25">
      <c r="A74" s="10" t="s">
        <v>20</v>
      </c>
      <c r="B74" s="6"/>
      <c r="C74" s="7"/>
      <c r="D74" s="30">
        <f>'MOC-berth'!AM74</f>
        <v>632729.39999999991</v>
      </c>
      <c r="E74" s="30">
        <f>'MOC-berth'!AN74</f>
        <v>0</v>
      </c>
      <c r="F74" s="30">
        <f>'MOC-berth'!AO74</f>
        <v>16984.118999999999</v>
      </c>
      <c r="G74" s="30">
        <f>'MOC-berth'!AP74</f>
        <v>37122.793999999994</v>
      </c>
      <c r="H74" s="30">
        <f>'MOC-ancho'!AA74</f>
        <v>0</v>
      </c>
      <c r="I74" s="30">
        <f>'MOC-ancho'!AB74</f>
        <v>0</v>
      </c>
      <c r="J74" s="30">
        <f>'MOC-ancho'!AC74</f>
        <v>0</v>
      </c>
      <c r="K74" s="30">
        <f>'MOC-ancho'!AD74</f>
        <v>0</v>
      </c>
      <c r="L74" s="30">
        <f t="shared" ref="L74:L78" si="16">SUM(D74:K74)</f>
        <v>686836.31299999985</v>
      </c>
      <c r="N74" s="61"/>
      <c r="P74" s="61"/>
      <c r="Q74" s="61"/>
      <c r="R74" s="61"/>
    </row>
    <row r="75" spans="1:18" ht="15.75" x14ac:dyDescent="0.25">
      <c r="A75" s="10" t="s">
        <v>21</v>
      </c>
      <c r="B75" s="6"/>
      <c r="C75" s="7"/>
      <c r="D75" s="30">
        <f>'MOC-berth'!AM75</f>
        <v>7535.2599999999993</v>
      </c>
      <c r="E75" s="30">
        <f>'MOC-berth'!AN75</f>
        <v>0</v>
      </c>
      <c r="F75" s="30">
        <f>'MOC-berth'!AO75</f>
        <v>28624.37</v>
      </c>
      <c r="G75" s="30">
        <f>'MOC-berth'!AP75</f>
        <v>273102.62900000002</v>
      </c>
      <c r="H75" s="30">
        <f>'MOC-ancho'!AA75</f>
        <v>1247.6199999999999</v>
      </c>
      <c r="I75" s="30">
        <f>'MOC-ancho'!AB75</f>
        <v>0</v>
      </c>
      <c r="J75" s="30">
        <f>'MOC-ancho'!AC75</f>
        <v>0</v>
      </c>
      <c r="K75" s="30">
        <f>'MOC-ancho'!AD75</f>
        <v>0</v>
      </c>
      <c r="L75" s="30">
        <f t="shared" si="16"/>
        <v>310509.87900000002</v>
      </c>
      <c r="N75" s="60"/>
      <c r="P75" s="60"/>
      <c r="Q75" s="60"/>
      <c r="R75" s="60"/>
    </row>
    <row r="76" spans="1:18" ht="15.75" x14ac:dyDescent="0.25">
      <c r="A76" s="10" t="s">
        <v>26</v>
      </c>
      <c r="B76" s="6"/>
      <c r="C76" s="7"/>
      <c r="D76" s="30">
        <f>'MOC-berth'!AM76</f>
        <v>1707699.83</v>
      </c>
      <c r="E76" s="30">
        <f>'MOC-berth'!AN76</f>
        <v>0</v>
      </c>
      <c r="F76" s="30">
        <f>'MOC-berth'!AO76</f>
        <v>0</v>
      </c>
      <c r="G76" s="30">
        <f>'MOC-berth'!AP76</f>
        <v>52855.1</v>
      </c>
      <c r="H76" s="30">
        <f>'MOC-ancho'!AA76</f>
        <v>0</v>
      </c>
      <c r="I76" s="30">
        <f>'MOC-ancho'!AB76</f>
        <v>0</v>
      </c>
      <c r="J76" s="30">
        <f>'MOC-ancho'!AC76</f>
        <v>0</v>
      </c>
      <c r="K76" s="30">
        <f>'MOC-ancho'!AD76</f>
        <v>0</v>
      </c>
      <c r="L76" s="30">
        <f t="shared" si="16"/>
        <v>1760554.9300000002</v>
      </c>
      <c r="N76" s="60"/>
      <c r="P76" s="60"/>
      <c r="Q76" s="60"/>
      <c r="R76" s="60"/>
    </row>
    <row r="77" spans="1:18" x14ac:dyDescent="0.2">
      <c r="A77" s="10" t="s">
        <v>23</v>
      </c>
      <c r="B77" s="6"/>
      <c r="C77" s="7"/>
      <c r="D77" s="30">
        <f>'MOC-berth'!AM77</f>
        <v>0</v>
      </c>
      <c r="E77" s="30">
        <f>'MOC-berth'!AN77</f>
        <v>0</v>
      </c>
      <c r="F77" s="30">
        <f>'MOC-berth'!AO77</f>
        <v>0</v>
      </c>
      <c r="G77" s="30">
        <f>'MOC-berth'!AP77</f>
        <v>0</v>
      </c>
      <c r="H77" s="30">
        <f>'MOC-ancho'!AA77</f>
        <v>0</v>
      </c>
      <c r="I77" s="30">
        <f>'MOC-ancho'!AB77</f>
        <v>0</v>
      </c>
      <c r="J77" s="30">
        <f>'MOC-ancho'!AC77</f>
        <v>0</v>
      </c>
      <c r="K77" s="30">
        <f>'MOC-ancho'!AD77</f>
        <v>0</v>
      </c>
      <c r="L77" s="30">
        <f t="shared" si="16"/>
        <v>0</v>
      </c>
    </row>
    <row r="78" spans="1:18" x14ac:dyDescent="0.2">
      <c r="A78" s="10" t="s">
        <v>27</v>
      </c>
      <c r="B78" s="6"/>
      <c r="C78" s="7"/>
      <c r="D78" s="30">
        <f>'MOC-berth'!AM78</f>
        <v>0</v>
      </c>
      <c r="E78" s="30">
        <f>'MOC-berth'!AN78</f>
        <v>0</v>
      </c>
      <c r="F78" s="30">
        <f>'MOC-berth'!AO78</f>
        <v>0</v>
      </c>
      <c r="G78" s="30">
        <f>'MOC-berth'!AP78</f>
        <v>0</v>
      </c>
      <c r="H78" s="30">
        <f>'MOC-ancho'!AA78</f>
        <v>0</v>
      </c>
      <c r="I78" s="30">
        <f>'MOC-ancho'!AB78</f>
        <v>0</v>
      </c>
      <c r="J78" s="30">
        <f>'MOC-ancho'!AC78</f>
        <v>0</v>
      </c>
      <c r="K78" s="30">
        <f>'MOC-ancho'!AD78</f>
        <v>0</v>
      </c>
      <c r="L78" s="30">
        <f t="shared" si="16"/>
        <v>0</v>
      </c>
    </row>
    <row r="79" spans="1:18" x14ac:dyDescent="0.2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</row>
    <row r="80" spans="1:18" ht="15.75" x14ac:dyDescent="0.25">
      <c r="A80" s="20" t="s">
        <v>28</v>
      </c>
      <c r="B80" s="21"/>
      <c r="C80" s="22"/>
      <c r="D80" s="30">
        <f>'MOC-berth'!AM80</f>
        <v>1446030.716</v>
      </c>
      <c r="E80" s="30">
        <f>'MOC-berth'!AN80</f>
        <v>0</v>
      </c>
      <c r="F80" s="30">
        <f>'MOC-berth'!AO80</f>
        <v>0</v>
      </c>
      <c r="G80" s="30">
        <f>'MOC-berth'!AP80</f>
        <v>1490356.666</v>
      </c>
      <c r="H80" s="30">
        <f>'MOC-ancho'!AA80</f>
        <v>0</v>
      </c>
      <c r="I80" s="30">
        <f>'MOC-ancho'!AB80</f>
        <v>0</v>
      </c>
      <c r="J80" s="30">
        <f>'MOC-ancho'!AC80</f>
        <v>0</v>
      </c>
      <c r="K80" s="30">
        <f>'MOC-ancho'!AD80</f>
        <v>0</v>
      </c>
      <c r="L80" s="30">
        <f t="shared" ref="L80" si="17">+L82+L90</f>
        <v>2936387.3820000002</v>
      </c>
    </row>
    <row r="81" spans="1:12" x14ac:dyDescent="0.2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</row>
    <row r="82" spans="1:12" ht="15.75" x14ac:dyDescent="0.25">
      <c r="A82" s="20" t="s">
        <v>29</v>
      </c>
      <c r="B82" s="21"/>
      <c r="C82" s="22"/>
      <c r="D82" s="30">
        <f>'MOC-berth'!AM82</f>
        <v>1437484.8060000001</v>
      </c>
      <c r="E82" s="30">
        <f>'MOC-berth'!AN82</f>
        <v>0</v>
      </c>
      <c r="F82" s="30">
        <f>'MOC-berth'!AO82</f>
        <v>0</v>
      </c>
      <c r="G82" s="30">
        <f>'MOC-berth'!AP82</f>
        <v>1316804.666</v>
      </c>
      <c r="H82" s="30">
        <f>'MOC-ancho'!AA82</f>
        <v>0</v>
      </c>
      <c r="I82" s="30">
        <f>'MOC-ancho'!AB82</f>
        <v>0</v>
      </c>
      <c r="J82" s="30">
        <f>'MOC-ancho'!AC82</f>
        <v>0</v>
      </c>
      <c r="K82" s="30">
        <f>'MOC-ancho'!AD82</f>
        <v>0</v>
      </c>
      <c r="L82" s="30">
        <f t="shared" ref="L82" si="18">SUM(L83:L88)</f>
        <v>2754289.4720000001</v>
      </c>
    </row>
    <row r="83" spans="1:12" x14ac:dyDescent="0.2">
      <c r="A83" s="10" t="s">
        <v>19</v>
      </c>
      <c r="B83" s="6"/>
      <c r="C83" s="7"/>
      <c r="D83" s="30">
        <f>'MOC-berth'!AM83</f>
        <v>742476.30599999998</v>
      </c>
      <c r="E83" s="30">
        <f>'MOC-berth'!AN83</f>
        <v>0</v>
      </c>
      <c r="F83" s="30">
        <f>'MOC-berth'!AO83</f>
        <v>0</v>
      </c>
      <c r="G83" s="30">
        <f>'MOC-berth'!AP83</f>
        <v>15783.454</v>
      </c>
      <c r="H83" s="30">
        <f>'MOC-ancho'!AA83</f>
        <v>0</v>
      </c>
      <c r="I83" s="30">
        <f>'MOC-ancho'!AB83</f>
        <v>0</v>
      </c>
      <c r="J83" s="30">
        <f>'MOC-ancho'!AC83</f>
        <v>0</v>
      </c>
      <c r="K83" s="30">
        <f>'MOC-ancho'!AD83</f>
        <v>0</v>
      </c>
      <c r="L83" s="30">
        <f>SUM(D83:K83)</f>
        <v>758259.76</v>
      </c>
    </row>
    <row r="84" spans="1:12" x14ac:dyDescent="0.2">
      <c r="A84" s="10" t="s">
        <v>20</v>
      </c>
      <c r="B84" s="6"/>
      <c r="C84" s="7"/>
      <c r="D84" s="30">
        <f>'MOC-berth'!AM84</f>
        <v>455221.076</v>
      </c>
      <c r="E84" s="30">
        <f>'MOC-berth'!AN84</f>
        <v>0</v>
      </c>
      <c r="F84" s="30">
        <f>'MOC-berth'!AO84</f>
        <v>0</v>
      </c>
      <c r="G84" s="30">
        <f>'MOC-berth'!AP84</f>
        <v>183996.39899999998</v>
      </c>
      <c r="H84" s="30">
        <f>'MOC-ancho'!AA84</f>
        <v>0</v>
      </c>
      <c r="I84" s="30">
        <f>'MOC-ancho'!AB84</f>
        <v>0</v>
      </c>
      <c r="J84" s="30">
        <f>'MOC-ancho'!AC84</f>
        <v>0</v>
      </c>
      <c r="K84" s="30">
        <f>'MOC-ancho'!AD84</f>
        <v>0</v>
      </c>
      <c r="L84" s="30">
        <f t="shared" ref="L84:L88" si="19">SUM(D84:K84)</f>
        <v>639217.47499999998</v>
      </c>
    </row>
    <row r="85" spans="1:12" x14ac:dyDescent="0.2">
      <c r="A85" s="23" t="s">
        <v>21</v>
      </c>
      <c r="B85" s="24"/>
      <c r="C85" s="25"/>
      <c r="D85" s="30">
        <f>'MOC-berth'!AM85</f>
        <v>239787.42400000003</v>
      </c>
      <c r="E85" s="30">
        <f>'MOC-berth'!AN85</f>
        <v>0</v>
      </c>
      <c r="F85" s="30">
        <f>'MOC-berth'!AO85</f>
        <v>0</v>
      </c>
      <c r="G85" s="30">
        <f>'MOC-berth'!AP85</f>
        <v>1117024.8130000001</v>
      </c>
      <c r="H85" s="30">
        <f>'MOC-ancho'!AA85</f>
        <v>0</v>
      </c>
      <c r="I85" s="30">
        <f>'MOC-ancho'!AB85</f>
        <v>0</v>
      </c>
      <c r="J85" s="30">
        <f>'MOC-ancho'!AC85</f>
        <v>0</v>
      </c>
      <c r="K85" s="30">
        <f>'MOC-ancho'!AD85</f>
        <v>0</v>
      </c>
      <c r="L85" s="30">
        <f t="shared" si="19"/>
        <v>1356812.2370000002</v>
      </c>
    </row>
    <row r="86" spans="1:12" x14ac:dyDescent="0.2">
      <c r="A86" s="10" t="s">
        <v>26</v>
      </c>
      <c r="B86" s="6"/>
      <c r="C86" s="7"/>
      <c r="D86" s="30">
        <f>'MOC-berth'!AM86</f>
        <v>0</v>
      </c>
      <c r="E86" s="30">
        <f>'MOC-berth'!AN86</f>
        <v>0</v>
      </c>
      <c r="F86" s="30">
        <f>'MOC-berth'!AO86</f>
        <v>0</v>
      </c>
      <c r="G86" s="30">
        <f>'MOC-berth'!AP86</f>
        <v>0</v>
      </c>
      <c r="H86" s="30">
        <f>'MOC-ancho'!AA86</f>
        <v>0</v>
      </c>
      <c r="I86" s="30">
        <f>'MOC-ancho'!AB86</f>
        <v>0</v>
      </c>
      <c r="J86" s="30">
        <f>'MOC-ancho'!AC86</f>
        <v>0</v>
      </c>
      <c r="K86" s="30">
        <f>'MOC-ancho'!AD86</f>
        <v>0</v>
      </c>
      <c r="L86" s="30">
        <f t="shared" si="19"/>
        <v>0</v>
      </c>
    </row>
    <row r="87" spans="1:12" x14ac:dyDescent="0.2">
      <c r="A87" s="10" t="s">
        <v>23</v>
      </c>
      <c r="B87" s="6"/>
      <c r="C87" s="7"/>
      <c r="D87" s="30">
        <f>'MOC-berth'!AM87</f>
        <v>0</v>
      </c>
      <c r="E87" s="30">
        <f>'MOC-berth'!AN87</f>
        <v>0</v>
      </c>
      <c r="F87" s="30">
        <f>'MOC-berth'!AO87</f>
        <v>0</v>
      </c>
      <c r="G87" s="30">
        <f>'MOC-berth'!AP87</f>
        <v>0</v>
      </c>
      <c r="H87" s="30">
        <f>'MOC-ancho'!AA87</f>
        <v>0</v>
      </c>
      <c r="I87" s="30">
        <f>'MOC-ancho'!AB87</f>
        <v>0</v>
      </c>
      <c r="J87" s="30">
        <f>'MOC-ancho'!AC87</f>
        <v>0</v>
      </c>
      <c r="K87" s="30">
        <f>'MOC-ancho'!AD87</f>
        <v>0</v>
      </c>
      <c r="L87" s="30">
        <f t="shared" si="19"/>
        <v>0</v>
      </c>
    </row>
    <row r="88" spans="1:12" x14ac:dyDescent="0.2">
      <c r="A88" s="10" t="s">
        <v>24</v>
      </c>
      <c r="B88" s="6"/>
      <c r="C88" s="7"/>
      <c r="D88" s="30">
        <f>'MOC-berth'!AM88</f>
        <v>0</v>
      </c>
      <c r="E88" s="30">
        <f>'MOC-berth'!AN88</f>
        <v>0</v>
      </c>
      <c r="F88" s="30">
        <f>'MOC-berth'!AO88</f>
        <v>0</v>
      </c>
      <c r="G88" s="30">
        <f>'MOC-berth'!AP88</f>
        <v>0</v>
      </c>
      <c r="H88" s="30">
        <f>'MOC-ancho'!AA88</f>
        <v>0</v>
      </c>
      <c r="I88" s="30">
        <f>'MOC-ancho'!AB88</f>
        <v>0</v>
      </c>
      <c r="J88" s="30">
        <f>'MOC-ancho'!AC88</f>
        <v>0</v>
      </c>
      <c r="K88" s="30">
        <f>'MOC-ancho'!AD88</f>
        <v>0</v>
      </c>
      <c r="L88" s="30">
        <f t="shared" si="19"/>
        <v>0</v>
      </c>
    </row>
    <row r="89" spans="1:12" x14ac:dyDescent="0.2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</row>
    <row r="90" spans="1:12" ht="15.75" x14ac:dyDescent="0.25">
      <c r="A90" s="20" t="s">
        <v>30</v>
      </c>
      <c r="B90" s="21"/>
      <c r="C90" s="22"/>
      <c r="D90" s="30">
        <f>'MOC-berth'!AM90</f>
        <v>8545.91</v>
      </c>
      <c r="E90" s="30">
        <f>'MOC-berth'!AN90</f>
        <v>0</v>
      </c>
      <c r="F90" s="30">
        <f>'MOC-berth'!AO90</f>
        <v>0</v>
      </c>
      <c r="G90" s="30">
        <f>'MOC-berth'!AP90</f>
        <v>173552</v>
      </c>
      <c r="H90" s="30">
        <f>'MOC-ancho'!AA90</f>
        <v>0</v>
      </c>
      <c r="I90" s="30">
        <f>'MOC-ancho'!AB90</f>
        <v>0</v>
      </c>
      <c r="J90" s="30">
        <f>'MOC-ancho'!AC90</f>
        <v>0</v>
      </c>
      <c r="K90" s="30">
        <f>'MOC-ancho'!AD90</f>
        <v>0</v>
      </c>
      <c r="L90" s="30">
        <f t="shared" ref="L90" si="20">SUM(L91:L96)</f>
        <v>182097.91</v>
      </c>
    </row>
    <row r="91" spans="1:12" x14ac:dyDescent="0.2">
      <c r="A91" s="10" t="s">
        <v>19</v>
      </c>
      <c r="B91" s="6"/>
      <c r="C91" s="7"/>
      <c r="D91" s="30">
        <f>'MOC-berth'!AM91</f>
        <v>0</v>
      </c>
      <c r="E91" s="30">
        <f>'MOC-berth'!AN91</f>
        <v>0</v>
      </c>
      <c r="F91" s="30">
        <f>'MOC-berth'!AO91</f>
        <v>0</v>
      </c>
      <c r="G91" s="30">
        <f>'MOC-berth'!AP91</f>
        <v>0</v>
      </c>
      <c r="H91" s="30">
        <f>'MOC-ancho'!AA91</f>
        <v>0</v>
      </c>
      <c r="I91" s="30">
        <f>'MOC-ancho'!AB91</f>
        <v>0</v>
      </c>
      <c r="J91" s="30">
        <f>'MOC-ancho'!AC91</f>
        <v>0</v>
      </c>
      <c r="K91" s="30">
        <f>'MOC-ancho'!AD91</f>
        <v>0</v>
      </c>
      <c r="L91" s="30">
        <f>SUM(D91:K91)</f>
        <v>0</v>
      </c>
    </row>
    <row r="92" spans="1:12" x14ac:dyDescent="0.2">
      <c r="A92" s="10" t="s">
        <v>31</v>
      </c>
      <c r="B92" s="6"/>
      <c r="C92" s="7"/>
      <c r="D92" s="30">
        <f>'MOC-berth'!AM92</f>
        <v>0</v>
      </c>
      <c r="E92" s="30">
        <f>'MOC-berth'!AN92</f>
        <v>0</v>
      </c>
      <c r="F92" s="30">
        <f>'MOC-berth'!AO92</f>
        <v>0</v>
      </c>
      <c r="G92" s="30">
        <f>'MOC-berth'!AP92</f>
        <v>139142</v>
      </c>
      <c r="H92" s="30">
        <f>'MOC-ancho'!AA92</f>
        <v>0</v>
      </c>
      <c r="I92" s="30">
        <f>'MOC-ancho'!AB92</f>
        <v>0</v>
      </c>
      <c r="J92" s="30">
        <f>'MOC-ancho'!AC92</f>
        <v>0</v>
      </c>
      <c r="K92" s="30">
        <f>'MOC-ancho'!AD92</f>
        <v>0</v>
      </c>
      <c r="L92" s="30">
        <f t="shared" ref="L92:L96" si="21">SUM(D92:K92)</f>
        <v>139142</v>
      </c>
    </row>
    <row r="93" spans="1:12" x14ac:dyDescent="0.2">
      <c r="A93" s="10" t="s">
        <v>21</v>
      </c>
      <c r="B93" s="6"/>
      <c r="C93" s="7"/>
      <c r="D93" s="30">
        <f>'MOC-berth'!AM93</f>
        <v>8545.91</v>
      </c>
      <c r="E93" s="30">
        <f>'MOC-berth'!AN93</f>
        <v>0</v>
      </c>
      <c r="F93" s="30">
        <f>'MOC-berth'!AO93</f>
        <v>0</v>
      </c>
      <c r="G93" s="30">
        <f>'MOC-berth'!AP93</f>
        <v>34410</v>
      </c>
      <c r="H93" s="30">
        <f>'MOC-ancho'!AA93</f>
        <v>0</v>
      </c>
      <c r="I93" s="30">
        <f>'MOC-ancho'!AB93</f>
        <v>0</v>
      </c>
      <c r="J93" s="30">
        <f>'MOC-ancho'!AC93</f>
        <v>0</v>
      </c>
      <c r="K93" s="30">
        <f>'MOC-ancho'!AD93</f>
        <v>0</v>
      </c>
      <c r="L93" s="30">
        <f t="shared" si="21"/>
        <v>42955.91</v>
      </c>
    </row>
    <row r="94" spans="1:12" x14ac:dyDescent="0.2">
      <c r="A94" s="10" t="s">
        <v>26</v>
      </c>
      <c r="B94" s="6"/>
      <c r="C94" s="7"/>
      <c r="D94" s="30">
        <f>'MOC-berth'!AM94</f>
        <v>0</v>
      </c>
      <c r="E94" s="30">
        <f>'MOC-berth'!AN94</f>
        <v>0</v>
      </c>
      <c r="F94" s="30">
        <f>'MOC-berth'!AO94</f>
        <v>0</v>
      </c>
      <c r="G94" s="30">
        <f>'MOC-berth'!AP94</f>
        <v>0</v>
      </c>
      <c r="H94" s="30">
        <f>'MOC-ancho'!AA94</f>
        <v>0</v>
      </c>
      <c r="I94" s="30">
        <f>'MOC-ancho'!AB94</f>
        <v>0</v>
      </c>
      <c r="J94" s="30">
        <f>'MOC-ancho'!AC94</f>
        <v>0</v>
      </c>
      <c r="K94" s="30">
        <f>'MOC-ancho'!AD94</f>
        <v>0</v>
      </c>
      <c r="L94" s="30">
        <f t="shared" si="21"/>
        <v>0</v>
      </c>
    </row>
    <row r="95" spans="1:12" x14ac:dyDescent="0.2">
      <c r="A95" s="10" t="s">
        <v>32</v>
      </c>
      <c r="B95" s="6"/>
      <c r="C95" s="7"/>
      <c r="D95" s="30">
        <f>'MOC-berth'!AM95</f>
        <v>0</v>
      </c>
      <c r="E95" s="30">
        <f>'MOC-berth'!AN95</f>
        <v>0</v>
      </c>
      <c r="F95" s="30">
        <f>'MOC-berth'!AO95</f>
        <v>0</v>
      </c>
      <c r="G95" s="30">
        <f>'MOC-berth'!AP95</f>
        <v>0</v>
      </c>
      <c r="H95" s="30">
        <f>'MOC-ancho'!AA95</f>
        <v>0</v>
      </c>
      <c r="I95" s="30">
        <f>'MOC-ancho'!AB95</f>
        <v>0</v>
      </c>
      <c r="J95" s="30">
        <f>'MOC-ancho'!AC95</f>
        <v>0</v>
      </c>
      <c r="K95" s="30">
        <f>'MOC-ancho'!AD95</f>
        <v>0</v>
      </c>
      <c r="L95" s="30">
        <f t="shared" si="21"/>
        <v>0</v>
      </c>
    </row>
    <row r="96" spans="1:12" x14ac:dyDescent="0.2">
      <c r="A96" s="10" t="s">
        <v>24</v>
      </c>
      <c r="B96" s="6"/>
      <c r="C96" s="7"/>
      <c r="D96" s="30">
        <f>'MOC-berth'!AM96</f>
        <v>0</v>
      </c>
      <c r="E96" s="30">
        <f>'MOC-berth'!AN96</f>
        <v>0</v>
      </c>
      <c r="F96" s="30">
        <f>'MOC-berth'!AO96</f>
        <v>0</v>
      </c>
      <c r="G96" s="30">
        <f>'MOC-berth'!AP96</f>
        <v>0</v>
      </c>
      <c r="H96" s="30">
        <f>'MOC-ancho'!AA96</f>
        <v>0</v>
      </c>
      <c r="I96" s="30">
        <f>'MOC-ancho'!AB96</f>
        <v>0</v>
      </c>
      <c r="J96" s="30">
        <f>'MOC-ancho'!AC96</f>
        <v>0</v>
      </c>
      <c r="K96" s="30">
        <f>'MOC-ancho'!AD96</f>
        <v>0</v>
      </c>
      <c r="L96" s="30">
        <f t="shared" si="21"/>
        <v>0</v>
      </c>
    </row>
    <row r="97" spans="1:12" x14ac:dyDescent="0.2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</row>
    <row r="98" spans="1:12" ht="15.75" x14ac:dyDescent="0.25">
      <c r="A98" s="5" t="s">
        <v>33</v>
      </c>
      <c r="B98" s="18"/>
      <c r="C98" s="19"/>
      <c r="D98" s="30">
        <f>'MOC-berth'!AM98</f>
        <v>1172711</v>
      </c>
      <c r="E98" s="30">
        <f>'MOC-berth'!AN98</f>
        <v>1625333</v>
      </c>
      <c r="F98" s="30">
        <f>'MOC-berth'!AO98</f>
        <v>115297</v>
      </c>
      <c r="G98" s="30">
        <f>'MOC-berth'!AP98</f>
        <v>0</v>
      </c>
      <c r="H98" s="30">
        <f>'MOC-ancho'!AA98</f>
        <v>0</v>
      </c>
      <c r="I98" s="30">
        <f>'MOC-ancho'!AB98</f>
        <v>156</v>
      </c>
      <c r="J98" s="30">
        <f>'MOC-ancho'!AC98</f>
        <v>0</v>
      </c>
      <c r="K98" s="30">
        <f>'MOC-ancho'!AD98</f>
        <v>0</v>
      </c>
      <c r="L98" s="30">
        <f>+L99+L104</f>
        <v>2913497</v>
      </c>
    </row>
    <row r="99" spans="1:12" ht="15.75" x14ac:dyDescent="0.25">
      <c r="A99" s="5" t="s">
        <v>34</v>
      </c>
      <c r="B99" s="18" t="s">
        <v>55</v>
      </c>
      <c r="C99" s="19"/>
      <c r="D99" s="30">
        <f>'MOC-berth'!AM99</f>
        <v>589497</v>
      </c>
      <c r="E99" s="30">
        <f>'MOC-berth'!AN99</f>
        <v>818902</v>
      </c>
      <c r="F99" s="30">
        <f>'MOC-berth'!AO99</f>
        <v>61141</v>
      </c>
      <c r="G99" s="30">
        <f>'MOC-berth'!AP99</f>
        <v>0</v>
      </c>
      <c r="H99" s="30">
        <f>'MOC-ancho'!AA99</f>
        <v>0</v>
      </c>
      <c r="I99" s="30">
        <f>'MOC-ancho'!AB99</f>
        <v>78</v>
      </c>
      <c r="J99" s="30">
        <f>'MOC-ancho'!AC99</f>
        <v>0</v>
      </c>
      <c r="K99" s="30">
        <f>'MOC-ancho'!AD99</f>
        <v>0</v>
      </c>
      <c r="L99" s="30">
        <f t="shared" ref="L99" si="22">SUM(L100:L102)</f>
        <v>1469618</v>
      </c>
    </row>
    <row r="100" spans="1:12" x14ac:dyDescent="0.2">
      <c r="A100" s="10" t="s">
        <v>57</v>
      </c>
      <c r="B100" s="6"/>
      <c r="C100" s="7"/>
      <c r="D100" s="30">
        <f>'MOC-berth'!AM100</f>
        <v>589497</v>
      </c>
      <c r="E100" s="30">
        <f>'MOC-berth'!AN100</f>
        <v>818902</v>
      </c>
      <c r="F100" s="30">
        <f>'MOC-berth'!AO100</f>
        <v>61141</v>
      </c>
      <c r="G100" s="30">
        <f>'MOC-berth'!AP100</f>
        <v>0</v>
      </c>
      <c r="H100" s="30">
        <f>'MOC-ancho'!AA100</f>
        <v>0</v>
      </c>
      <c r="I100" s="30">
        <f>'MOC-ancho'!AB100</f>
        <v>0</v>
      </c>
      <c r="J100" s="30">
        <f>'MOC-ancho'!AC100</f>
        <v>0</v>
      </c>
      <c r="K100" s="30">
        <f>'MOC-ancho'!AD100</f>
        <v>0</v>
      </c>
      <c r="L100" s="30">
        <f t="shared" ref="L100:L102" si="23">SUM(D100:K100)</f>
        <v>1469540</v>
      </c>
    </row>
    <row r="101" spans="1:12" x14ac:dyDescent="0.2">
      <c r="A101" s="23" t="s">
        <v>58</v>
      </c>
      <c r="B101" s="24"/>
      <c r="C101" s="25"/>
      <c r="D101" s="30">
        <f>'MOC-berth'!AM101</f>
        <v>0</v>
      </c>
      <c r="E101" s="30">
        <f>'MOC-berth'!AN101</f>
        <v>0</v>
      </c>
      <c r="F101" s="30">
        <f>'MOC-berth'!AO101</f>
        <v>0</v>
      </c>
      <c r="G101" s="30">
        <f>'MOC-berth'!AP101</f>
        <v>0</v>
      </c>
      <c r="H101" s="30">
        <f>'MOC-ancho'!AA101</f>
        <v>0</v>
      </c>
      <c r="I101" s="30">
        <f>'MOC-ancho'!AB101</f>
        <v>0</v>
      </c>
      <c r="J101" s="30">
        <f>'MOC-ancho'!AC101</f>
        <v>0</v>
      </c>
      <c r="K101" s="30">
        <f>'MOC-ancho'!AD101</f>
        <v>0</v>
      </c>
      <c r="L101" s="30">
        <f t="shared" si="23"/>
        <v>0</v>
      </c>
    </row>
    <row r="102" spans="1:12" x14ac:dyDescent="0.2">
      <c r="A102" s="23" t="s">
        <v>35</v>
      </c>
      <c r="B102" s="24"/>
      <c r="C102" s="25"/>
      <c r="D102" s="30">
        <f>'MOC-berth'!AM102</f>
        <v>0</v>
      </c>
      <c r="E102" s="30">
        <f>'MOC-berth'!AN102</f>
        <v>0</v>
      </c>
      <c r="F102" s="30">
        <f>'MOC-berth'!AO102</f>
        <v>0</v>
      </c>
      <c r="G102" s="30">
        <f>'MOC-berth'!AP102</f>
        <v>0</v>
      </c>
      <c r="H102" s="30">
        <f>'MOC-ancho'!AA102</f>
        <v>0</v>
      </c>
      <c r="I102" s="30">
        <f>'MOC-ancho'!AB102</f>
        <v>78</v>
      </c>
      <c r="J102" s="30">
        <f>'MOC-ancho'!AC102</f>
        <v>0</v>
      </c>
      <c r="K102" s="30">
        <f>'MOC-ancho'!AD102</f>
        <v>0</v>
      </c>
      <c r="L102" s="30">
        <f t="shared" si="23"/>
        <v>78</v>
      </c>
    </row>
    <row r="103" spans="1:12" ht="15.75" x14ac:dyDescent="0.2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</row>
    <row r="104" spans="1:12" ht="15.75" x14ac:dyDescent="0.25">
      <c r="A104" s="20" t="s">
        <v>36</v>
      </c>
      <c r="B104" s="21" t="s">
        <v>56</v>
      </c>
      <c r="C104" s="22"/>
      <c r="D104" s="30">
        <f>'MOC-berth'!AM104</f>
        <v>583214</v>
      </c>
      <c r="E104" s="30">
        <f>'MOC-berth'!AN104</f>
        <v>806431</v>
      </c>
      <c r="F104" s="30">
        <f>'MOC-berth'!AO104</f>
        <v>54156</v>
      </c>
      <c r="G104" s="30">
        <f>'MOC-berth'!AP104</f>
        <v>0</v>
      </c>
      <c r="H104" s="30">
        <f>'MOC-ancho'!AA104</f>
        <v>0</v>
      </c>
      <c r="I104" s="30">
        <f>'MOC-ancho'!AB104</f>
        <v>78</v>
      </c>
      <c r="J104" s="30">
        <f>'MOC-ancho'!AC104</f>
        <v>0</v>
      </c>
      <c r="K104" s="30">
        <f>'MOC-ancho'!AD104</f>
        <v>0</v>
      </c>
      <c r="L104" s="30">
        <f t="shared" ref="L104" si="24">SUM(L105:L107)</f>
        <v>1443879</v>
      </c>
    </row>
    <row r="105" spans="1:12" x14ac:dyDescent="0.2">
      <c r="A105" s="10" t="s">
        <v>57</v>
      </c>
      <c r="B105" s="6"/>
      <c r="C105" s="7"/>
      <c r="D105" s="30">
        <f>'MOC-berth'!AM105</f>
        <v>583214</v>
      </c>
      <c r="E105" s="30">
        <f>'MOC-berth'!AN105</f>
        <v>806431</v>
      </c>
      <c r="F105" s="30">
        <f>'MOC-berth'!AO105</f>
        <v>54156</v>
      </c>
      <c r="G105" s="30">
        <f>'MOC-berth'!AP105</f>
        <v>0</v>
      </c>
      <c r="H105" s="30">
        <f>'MOC-ancho'!AA105</f>
        <v>0</v>
      </c>
      <c r="I105" s="30">
        <f>'MOC-ancho'!AB105</f>
        <v>0</v>
      </c>
      <c r="J105" s="30">
        <f>'MOC-ancho'!AC105</f>
        <v>0</v>
      </c>
      <c r="K105" s="30">
        <f>'MOC-ancho'!AD105</f>
        <v>0</v>
      </c>
      <c r="L105" s="30">
        <f t="shared" ref="L105:L107" si="25">SUM(D105:K105)</f>
        <v>1443801</v>
      </c>
    </row>
    <row r="106" spans="1:12" x14ac:dyDescent="0.2">
      <c r="A106" s="23" t="s">
        <v>58</v>
      </c>
      <c r="B106" s="24"/>
      <c r="C106" s="25"/>
      <c r="D106" s="30">
        <f>'MOC-berth'!AM106</f>
        <v>0</v>
      </c>
      <c r="E106" s="30">
        <f>'MOC-berth'!AN106</f>
        <v>0</v>
      </c>
      <c r="F106" s="30">
        <f>'MOC-berth'!AO106</f>
        <v>0</v>
      </c>
      <c r="G106" s="30">
        <f>'MOC-berth'!AP106</f>
        <v>0</v>
      </c>
      <c r="H106" s="30">
        <f>'MOC-ancho'!AA106</f>
        <v>0</v>
      </c>
      <c r="I106" s="30">
        <f>'MOC-ancho'!AB106</f>
        <v>0</v>
      </c>
      <c r="J106" s="30">
        <f>'MOC-ancho'!AC106</f>
        <v>0</v>
      </c>
      <c r="K106" s="30">
        <f>'MOC-ancho'!AD106</f>
        <v>0</v>
      </c>
      <c r="L106" s="30">
        <f t="shared" si="25"/>
        <v>0</v>
      </c>
    </row>
    <row r="107" spans="1:12" x14ac:dyDescent="0.2">
      <c r="A107" s="10" t="s">
        <v>35</v>
      </c>
      <c r="B107" s="6"/>
      <c r="C107" s="7"/>
      <c r="D107" s="30">
        <f>'MOC-berth'!AM107</f>
        <v>0</v>
      </c>
      <c r="E107" s="30">
        <f>'MOC-berth'!AN107</f>
        <v>0</v>
      </c>
      <c r="F107" s="30">
        <f>'MOC-berth'!AO107</f>
        <v>0</v>
      </c>
      <c r="G107" s="30">
        <f>'MOC-berth'!AP107</f>
        <v>0</v>
      </c>
      <c r="H107" s="30">
        <f>'MOC-ancho'!AA107</f>
        <v>0</v>
      </c>
      <c r="I107" s="30">
        <f>'MOC-ancho'!AB107</f>
        <v>78</v>
      </c>
      <c r="J107" s="30">
        <f>'MOC-ancho'!AC107</f>
        <v>0</v>
      </c>
      <c r="K107" s="30">
        <f>'MOC-ancho'!AD107</f>
        <v>0</v>
      </c>
      <c r="L107" s="30">
        <f t="shared" si="25"/>
        <v>78</v>
      </c>
    </row>
    <row r="108" spans="1:12" x14ac:dyDescent="0.2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</row>
  </sheetData>
  <mergeCells count="4">
    <mergeCell ref="A6:C7"/>
    <mergeCell ref="D6:G6"/>
    <mergeCell ref="H6:K6"/>
    <mergeCell ref="L6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08"/>
  <sheetViews>
    <sheetView zoomScaleNormal="100" workbookViewId="0">
      <pane xSplit="3" ySplit="7" topLeftCell="D8" activePane="bottomRight" state="frozen"/>
      <selection activeCell="C22" sqref="C22"/>
      <selection pane="topRight" activeCell="C22" sqref="C22"/>
      <selection pane="bottomLeft" activeCell="C22" sqref="C22"/>
      <selection pane="bottomRight" activeCell="D8" sqref="D8"/>
    </sheetView>
  </sheetViews>
  <sheetFormatPr defaultRowHeight="15" x14ac:dyDescent="0.2"/>
  <cols>
    <col min="1" max="1" width="2.28515625" style="2" customWidth="1"/>
    <col min="2" max="2" width="4.5703125" style="2" bestFit="1" customWidth="1"/>
    <col min="3" max="3" width="45.42578125" style="2" customWidth="1"/>
    <col min="4" max="4" width="18" style="28" bestFit="1" customWidth="1"/>
    <col min="5" max="5" width="24.42578125" style="28" bestFit="1" customWidth="1"/>
    <col min="6" max="6" width="15.42578125" style="28" bestFit="1" customWidth="1"/>
    <col min="7" max="7" width="12.7109375" style="28" bestFit="1" customWidth="1"/>
    <col min="8" max="8" width="17.85546875" style="28" bestFit="1" customWidth="1"/>
    <col min="9" max="9" width="13.85546875" style="28" bestFit="1" customWidth="1"/>
    <col min="10" max="10" width="14.7109375" style="28" bestFit="1" customWidth="1"/>
    <col min="11" max="11" width="17.42578125" style="28" bestFit="1" customWidth="1"/>
    <col min="12" max="12" width="13.140625" style="28" customWidth="1"/>
    <col min="13" max="13" width="17.28515625" style="28" customWidth="1"/>
    <col min="14" max="15" width="13.140625" style="28" customWidth="1"/>
    <col min="16" max="16" width="18.85546875" style="28" customWidth="1"/>
    <col min="17" max="21" width="13.140625" style="28" customWidth="1"/>
    <col min="22" max="22" width="15.42578125" style="28" customWidth="1"/>
    <col min="23" max="25" width="12.7109375" style="28" customWidth="1"/>
    <col min="26" max="28" width="12.7109375" style="28" bestFit="1" customWidth="1"/>
    <col min="29" max="29" width="14.7109375" style="28" bestFit="1" customWidth="1"/>
    <col min="30" max="35" width="12.7109375" style="28" bestFit="1" customWidth="1"/>
    <col min="36" max="36" width="17.28515625" style="28" bestFit="1" customWidth="1"/>
    <col min="37" max="38" width="9.140625" style="28"/>
    <col min="39" max="40" width="12.7109375" style="28" bestFit="1" customWidth="1"/>
    <col min="41" max="41" width="9.5703125" style="28" bestFit="1" customWidth="1"/>
    <col min="42" max="42" width="12.7109375" style="28" bestFit="1" customWidth="1"/>
    <col min="43" max="43" width="1.7109375" style="28" customWidth="1"/>
    <col min="44" max="44" width="18.140625" style="32" bestFit="1" customWidth="1"/>
    <col min="45" max="16384" width="9.140625" style="2"/>
  </cols>
  <sheetData>
    <row r="1" spans="1:44" ht="15.75" x14ac:dyDescent="0.25">
      <c r="A1" s="1" t="s">
        <v>37</v>
      </c>
    </row>
    <row r="2" spans="1:44" ht="15.75" x14ac:dyDescent="0.25">
      <c r="A2" s="1" t="str">
        <f>'MOC-SUMMARY'!$A$2</f>
        <v>PMO : Misamis Oriental/Cagayan de Oro</v>
      </c>
    </row>
    <row r="3" spans="1:44" ht="15.75" x14ac:dyDescent="0.25">
      <c r="A3" s="3" t="s">
        <v>0</v>
      </c>
    </row>
    <row r="4" spans="1:44" ht="15.75" x14ac:dyDescent="0.25">
      <c r="A4" s="4" t="str">
        <f>'MOC-SUMMARY'!$A$4</f>
        <v>2018</v>
      </c>
      <c r="M4" s="28" t="s">
        <v>54</v>
      </c>
    </row>
    <row r="6" spans="1:44" s="39" customFormat="1" ht="15.75" x14ac:dyDescent="0.25">
      <c r="A6" s="70" t="s">
        <v>1</v>
      </c>
      <c r="B6" s="70"/>
      <c r="C6" s="70"/>
      <c r="D6" s="33" t="s">
        <v>48</v>
      </c>
      <c r="E6" s="33" t="s">
        <v>48</v>
      </c>
      <c r="F6" s="50" t="s">
        <v>48</v>
      </c>
      <c r="G6" s="34" t="s">
        <v>49</v>
      </c>
      <c r="H6" s="34" t="s">
        <v>49</v>
      </c>
      <c r="I6" s="34" t="s">
        <v>49</v>
      </c>
      <c r="J6" s="34" t="s">
        <v>49</v>
      </c>
      <c r="K6" s="52" t="s">
        <v>49</v>
      </c>
      <c r="L6" s="35" t="s">
        <v>50</v>
      </c>
      <c r="M6" s="35" t="s">
        <v>50</v>
      </c>
      <c r="N6" s="35" t="s">
        <v>50</v>
      </c>
      <c r="O6" s="35" t="s">
        <v>50</v>
      </c>
      <c r="P6" s="35" t="s">
        <v>50</v>
      </c>
      <c r="Q6" s="35" t="s">
        <v>50</v>
      </c>
      <c r="R6" s="35" t="s">
        <v>50</v>
      </c>
      <c r="S6" s="35" t="s">
        <v>50</v>
      </c>
      <c r="T6" s="35" t="s">
        <v>50</v>
      </c>
      <c r="U6" s="54" t="s">
        <v>50</v>
      </c>
      <c r="V6" s="36" t="s">
        <v>51</v>
      </c>
      <c r="W6" s="36" t="s">
        <v>51</v>
      </c>
      <c r="X6" s="36" t="s">
        <v>51</v>
      </c>
      <c r="Y6" s="36" t="s">
        <v>51</v>
      </c>
      <c r="Z6" s="36" t="s">
        <v>51</v>
      </c>
      <c r="AA6" s="36" t="s">
        <v>51</v>
      </c>
      <c r="AB6" s="36" t="s">
        <v>51</v>
      </c>
      <c r="AC6" s="36" t="s">
        <v>51</v>
      </c>
      <c r="AD6" s="36" t="s">
        <v>51</v>
      </c>
      <c r="AE6" s="36" t="s">
        <v>51</v>
      </c>
      <c r="AF6" s="36" t="s">
        <v>51</v>
      </c>
      <c r="AG6" s="36" t="s">
        <v>51</v>
      </c>
      <c r="AH6" s="36" t="s">
        <v>51</v>
      </c>
      <c r="AI6" s="56" t="s">
        <v>51</v>
      </c>
      <c r="AJ6" s="68" t="s">
        <v>52</v>
      </c>
      <c r="AK6" s="37"/>
      <c r="AL6" s="37"/>
      <c r="AM6" s="37"/>
      <c r="AN6" s="37"/>
      <c r="AO6" s="37"/>
      <c r="AP6" s="37"/>
      <c r="AQ6" s="37"/>
      <c r="AR6" s="38"/>
    </row>
    <row r="7" spans="1:44" s="39" customFormat="1" ht="15.75" x14ac:dyDescent="0.25">
      <c r="A7" s="71"/>
      <c r="B7" s="71"/>
      <c r="C7" s="71"/>
      <c r="D7" s="40" t="s">
        <v>63</v>
      </c>
      <c r="E7" s="40" t="s">
        <v>64</v>
      </c>
      <c r="F7" s="51" t="s">
        <v>43</v>
      </c>
      <c r="G7" s="41" t="s">
        <v>65</v>
      </c>
      <c r="H7" s="41" t="s">
        <v>66</v>
      </c>
      <c r="I7" s="41" t="s">
        <v>67</v>
      </c>
      <c r="J7" s="41" t="s">
        <v>68</v>
      </c>
      <c r="K7" s="53" t="s">
        <v>43</v>
      </c>
      <c r="L7" s="42" t="s">
        <v>69</v>
      </c>
      <c r="M7" s="42" t="s">
        <v>70</v>
      </c>
      <c r="N7" s="42" t="s">
        <v>71</v>
      </c>
      <c r="O7" s="42" t="s">
        <v>72</v>
      </c>
      <c r="P7" s="42" t="s">
        <v>73</v>
      </c>
      <c r="Q7" s="42" t="s">
        <v>74</v>
      </c>
      <c r="R7" s="42" t="s">
        <v>75</v>
      </c>
      <c r="S7" s="42" t="s">
        <v>76</v>
      </c>
      <c r="T7" s="42" t="s">
        <v>77</v>
      </c>
      <c r="U7" s="55" t="s">
        <v>43</v>
      </c>
      <c r="V7" s="43" t="s">
        <v>80</v>
      </c>
      <c r="W7" s="43" t="s">
        <v>81</v>
      </c>
      <c r="X7" s="43" t="s">
        <v>87</v>
      </c>
      <c r="Y7" s="43" t="s">
        <v>82</v>
      </c>
      <c r="Z7" s="43" t="s">
        <v>83</v>
      </c>
      <c r="AA7" s="43" t="s">
        <v>84</v>
      </c>
      <c r="AB7" s="43" t="s">
        <v>85</v>
      </c>
      <c r="AC7" s="43" t="s">
        <v>86</v>
      </c>
      <c r="AD7" s="43" t="s">
        <v>88</v>
      </c>
      <c r="AE7" s="43" t="s">
        <v>89</v>
      </c>
      <c r="AF7" s="43" t="s">
        <v>90</v>
      </c>
      <c r="AG7" s="43" t="s">
        <v>91</v>
      </c>
      <c r="AH7" s="43" t="s">
        <v>92</v>
      </c>
      <c r="AI7" s="57" t="s">
        <v>43</v>
      </c>
      <c r="AJ7" s="69"/>
      <c r="AK7" s="37"/>
      <c r="AL7" s="37"/>
      <c r="AM7" s="44" t="s">
        <v>48</v>
      </c>
      <c r="AN7" s="44" t="s">
        <v>53</v>
      </c>
      <c r="AO7" s="44" t="s">
        <v>50</v>
      </c>
      <c r="AP7" s="44" t="s">
        <v>51</v>
      </c>
      <c r="AQ7" s="45"/>
      <c r="AR7" s="44" t="s">
        <v>52</v>
      </c>
    </row>
    <row r="8" spans="1:44" ht="15.75" x14ac:dyDescent="0.25">
      <c r="A8" s="5" t="s">
        <v>2</v>
      </c>
      <c r="B8" s="6"/>
      <c r="C8" s="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29"/>
    </row>
    <row r="9" spans="1:44" x14ac:dyDescent="0.2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44" x14ac:dyDescent="0.2">
      <c r="A10" s="10" t="s">
        <v>3</v>
      </c>
      <c r="B10" s="6"/>
      <c r="C10" s="7"/>
      <c r="D10" s="30">
        <v>2754</v>
      </c>
      <c r="E10" s="30">
        <v>239</v>
      </c>
      <c r="F10" s="30">
        <f>F11+F12</f>
        <v>2993</v>
      </c>
      <c r="G10" s="30">
        <v>206</v>
      </c>
      <c r="H10" s="30">
        <v>5279</v>
      </c>
      <c r="I10" s="30">
        <v>219</v>
      </c>
      <c r="J10" s="30">
        <v>5162</v>
      </c>
      <c r="K10" s="30">
        <f>K11+K12</f>
        <v>10866</v>
      </c>
      <c r="L10" s="30">
        <v>32</v>
      </c>
      <c r="M10" s="30">
        <v>586</v>
      </c>
      <c r="N10" s="30">
        <v>5</v>
      </c>
      <c r="O10" s="30">
        <v>16</v>
      </c>
      <c r="P10" s="30">
        <v>167</v>
      </c>
      <c r="Q10" s="30">
        <v>5</v>
      </c>
      <c r="R10" s="30">
        <v>37</v>
      </c>
      <c r="S10" s="30">
        <v>24</v>
      </c>
      <c r="T10" s="30">
        <v>2</v>
      </c>
      <c r="U10" s="30">
        <f>U11+U12</f>
        <v>874</v>
      </c>
      <c r="V10" s="30">
        <v>57</v>
      </c>
      <c r="W10" s="30">
        <v>115</v>
      </c>
      <c r="X10" s="30">
        <v>12</v>
      </c>
      <c r="Y10" s="30">
        <v>70</v>
      </c>
      <c r="Z10" s="30">
        <v>611</v>
      </c>
      <c r="AA10" s="30">
        <v>17</v>
      </c>
      <c r="AB10" s="30">
        <v>45</v>
      </c>
      <c r="AC10" s="30">
        <v>155</v>
      </c>
      <c r="AD10" s="30">
        <v>11</v>
      </c>
      <c r="AE10" s="30">
        <v>22</v>
      </c>
      <c r="AF10" s="30">
        <v>44</v>
      </c>
      <c r="AG10" s="30">
        <v>1</v>
      </c>
      <c r="AH10" s="30">
        <v>221</v>
      </c>
      <c r="AI10" s="30">
        <f>AI11+AI12</f>
        <v>1381</v>
      </c>
      <c r="AJ10" s="30">
        <f>+AJ11+AJ12</f>
        <v>16114</v>
      </c>
      <c r="AM10" s="28">
        <f>F10</f>
        <v>2993</v>
      </c>
      <c r="AN10" s="28">
        <f>K10</f>
        <v>10866</v>
      </c>
      <c r="AO10" s="28">
        <f>U10</f>
        <v>874</v>
      </c>
      <c r="AP10" s="28">
        <f t="shared" ref="AP10:AP36" si="0">AI10</f>
        <v>1381</v>
      </c>
      <c r="AR10" s="32">
        <f>+AR11+AR12</f>
        <v>16114</v>
      </c>
    </row>
    <row r="11" spans="1:44" x14ac:dyDescent="0.2">
      <c r="A11" s="10" t="s">
        <v>4</v>
      </c>
      <c r="B11" s="6"/>
      <c r="C11" s="7"/>
      <c r="D11" s="30">
        <v>2645</v>
      </c>
      <c r="E11" s="30">
        <v>239</v>
      </c>
      <c r="F11" s="30">
        <f t="shared" ref="F11:F12" si="1">SUM(D11:E11)</f>
        <v>2884</v>
      </c>
      <c r="G11" s="30">
        <v>206</v>
      </c>
      <c r="H11" s="30">
        <v>5279</v>
      </c>
      <c r="I11" s="30">
        <v>219</v>
      </c>
      <c r="J11" s="30">
        <v>5162</v>
      </c>
      <c r="K11" s="30">
        <f t="shared" ref="K11:K12" si="2">SUM(G11:J11)</f>
        <v>10866</v>
      </c>
      <c r="L11" s="30">
        <v>32</v>
      </c>
      <c r="M11" s="30">
        <v>586</v>
      </c>
      <c r="N11" s="30">
        <v>5</v>
      </c>
      <c r="O11" s="30">
        <v>16</v>
      </c>
      <c r="P11" s="30">
        <v>167</v>
      </c>
      <c r="Q11" s="30">
        <v>5</v>
      </c>
      <c r="R11" s="30">
        <v>37</v>
      </c>
      <c r="S11" s="30">
        <v>24</v>
      </c>
      <c r="T11" s="30">
        <v>2</v>
      </c>
      <c r="U11" s="30">
        <f t="shared" ref="U11:U12" si="3">SUM(L11:T11)</f>
        <v>874</v>
      </c>
      <c r="V11" s="30">
        <v>24</v>
      </c>
      <c r="W11" s="30">
        <v>115</v>
      </c>
      <c r="X11" s="30">
        <v>0</v>
      </c>
      <c r="Y11" s="30">
        <v>70</v>
      </c>
      <c r="Z11" s="30">
        <v>595</v>
      </c>
      <c r="AA11" s="30">
        <v>2</v>
      </c>
      <c r="AB11" s="30">
        <v>45</v>
      </c>
      <c r="AC11" s="30">
        <v>90</v>
      </c>
      <c r="AD11" s="30">
        <v>1</v>
      </c>
      <c r="AE11" s="30">
        <v>16</v>
      </c>
      <c r="AF11" s="30">
        <v>44</v>
      </c>
      <c r="AG11" s="30">
        <v>1</v>
      </c>
      <c r="AH11" s="30">
        <v>180</v>
      </c>
      <c r="AI11" s="30">
        <f>SUM(V11:AH11)</f>
        <v>1183</v>
      </c>
      <c r="AJ11" s="30">
        <f>F11+K11+U11+AI11</f>
        <v>15807</v>
      </c>
      <c r="AM11" s="28">
        <f>F11</f>
        <v>2884</v>
      </c>
      <c r="AN11" s="28">
        <f>K11</f>
        <v>10866</v>
      </c>
      <c r="AO11" s="28">
        <f>U11</f>
        <v>874</v>
      </c>
      <c r="AP11" s="28">
        <f t="shared" si="0"/>
        <v>1183</v>
      </c>
      <c r="AR11" s="32">
        <f>SUM(AM11:AQ11)</f>
        <v>15807</v>
      </c>
    </row>
    <row r="12" spans="1:44" x14ac:dyDescent="0.2">
      <c r="A12" s="10" t="s">
        <v>5</v>
      </c>
      <c r="B12" s="6"/>
      <c r="C12" s="7"/>
      <c r="D12" s="30">
        <v>109</v>
      </c>
      <c r="E12" s="30">
        <v>0</v>
      </c>
      <c r="F12" s="30">
        <f t="shared" si="1"/>
        <v>109</v>
      </c>
      <c r="G12" s="30">
        <v>0</v>
      </c>
      <c r="H12" s="30">
        <v>0</v>
      </c>
      <c r="I12" s="30">
        <v>0</v>
      </c>
      <c r="J12" s="30">
        <v>0</v>
      </c>
      <c r="K12" s="30">
        <f t="shared" si="2"/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f t="shared" si="3"/>
        <v>0</v>
      </c>
      <c r="V12" s="30">
        <v>33</v>
      </c>
      <c r="W12" s="30">
        <v>0</v>
      </c>
      <c r="X12" s="30">
        <v>12</v>
      </c>
      <c r="Y12" s="30">
        <v>0</v>
      </c>
      <c r="Z12" s="30">
        <v>16</v>
      </c>
      <c r="AA12" s="30">
        <v>15</v>
      </c>
      <c r="AB12" s="30">
        <v>0</v>
      </c>
      <c r="AC12" s="30">
        <v>65</v>
      </c>
      <c r="AD12" s="30">
        <v>10</v>
      </c>
      <c r="AE12" s="30">
        <v>6</v>
      </c>
      <c r="AF12" s="30">
        <v>0</v>
      </c>
      <c r="AG12" s="30">
        <v>0</v>
      </c>
      <c r="AH12" s="30">
        <v>41</v>
      </c>
      <c r="AI12" s="30">
        <f>SUM(V12:AH12)</f>
        <v>198</v>
      </c>
      <c r="AJ12" s="30">
        <f>F12+K12+U12+AI12</f>
        <v>307</v>
      </c>
      <c r="AM12" s="28">
        <f>F12</f>
        <v>109</v>
      </c>
      <c r="AN12" s="28">
        <f>K12</f>
        <v>0</v>
      </c>
      <c r="AO12" s="28">
        <f>U12</f>
        <v>0</v>
      </c>
      <c r="AP12" s="28">
        <f t="shared" si="0"/>
        <v>198</v>
      </c>
      <c r="AR12" s="32">
        <f>SUM(AM12:AQ12)</f>
        <v>307</v>
      </c>
    </row>
    <row r="13" spans="1:44" x14ac:dyDescent="0.2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44" x14ac:dyDescent="0.2">
      <c r="A14" s="10" t="s">
        <v>60</v>
      </c>
      <c r="B14" s="6"/>
      <c r="C14" s="7"/>
      <c r="D14" s="30">
        <v>9657290.870000001</v>
      </c>
      <c r="E14" s="30">
        <v>3420826.3800000004</v>
      </c>
      <c r="F14" s="30">
        <f>F15+F16</f>
        <v>13078117.250000002</v>
      </c>
      <c r="G14" s="30">
        <v>9813.8400000000038</v>
      </c>
      <c r="H14" s="30">
        <v>1027365.7800000008</v>
      </c>
      <c r="I14" s="30">
        <v>11249.760000000002</v>
      </c>
      <c r="J14" s="30">
        <v>940973.08000000054</v>
      </c>
      <c r="K14" s="30">
        <f>K15+K16</f>
        <v>1989402.4600000014</v>
      </c>
      <c r="L14" s="30">
        <v>9548.659999999998</v>
      </c>
      <c r="M14" s="30">
        <v>237895.76</v>
      </c>
      <c r="N14" s="30">
        <v>3750.88</v>
      </c>
      <c r="O14" s="30">
        <v>28402.12</v>
      </c>
      <c r="P14" s="30">
        <v>94428.479999999967</v>
      </c>
      <c r="Q14" s="30">
        <v>3616.57</v>
      </c>
      <c r="R14" s="30">
        <v>24663.13</v>
      </c>
      <c r="S14" s="30">
        <v>11323.529999999999</v>
      </c>
      <c r="T14" s="30">
        <v>1889.99</v>
      </c>
      <c r="U14" s="30">
        <f>U15+U16</f>
        <v>415519.12</v>
      </c>
      <c r="V14" s="30">
        <v>191345.26</v>
      </c>
      <c r="W14" s="30">
        <v>846967.37</v>
      </c>
      <c r="X14" s="30">
        <v>88671</v>
      </c>
      <c r="Y14" s="30">
        <v>91232.39</v>
      </c>
      <c r="Z14" s="30">
        <v>814107.57</v>
      </c>
      <c r="AA14" s="30">
        <v>367543</v>
      </c>
      <c r="AB14" s="30">
        <v>29366.920000000002</v>
      </c>
      <c r="AC14" s="30">
        <v>561378</v>
      </c>
      <c r="AD14" s="30">
        <v>44155.93</v>
      </c>
      <c r="AE14" s="30">
        <v>37822.86</v>
      </c>
      <c r="AF14" s="30">
        <v>35739.93</v>
      </c>
      <c r="AG14" s="30">
        <v>243.83</v>
      </c>
      <c r="AH14" s="30">
        <v>467764.61</v>
      </c>
      <c r="AI14" s="30">
        <f>AI15+AI16</f>
        <v>3576338.67</v>
      </c>
      <c r="AJ14" s="30">
        <f>+AJ15+AJ16</f>
        <v>19059377.5</v>
      </c>
      <c r="AM14" s="28">
        <f>F14</f>
        <v>13078117.250000002</v>
      </c>
      <c r="AN14" s="28">
        <f>K14</f>
        <v>1989402.4600000014</v>
      </c>
      <c r="AO14" s="28">
        <f>U14</f>
        <v>415519.12</v>
      </c>
      <c r="AP14" s="28">
        <f t="shared" si="0"/>
        <v>3576338.67</v>
      </c>
      <c r="AR14" s="32">
        <f t="shared" ref="AR14" si="4">+AR15+AR16</f>
        <v>19059377.5</v>
      </c>
    </row>
    <row r="15" spans="1:44" x14ac:dyDescent="0.2">
      <c r="A15" s="10" t="s">
        <v>4</v>
      </c>
      <c r="B15" s="6"/>
      <c r="C15" s="7"/>
      <c r="D15" s="30">
        <v>7907950.870000001</v>
      </c>
      <c r="E15" s="30">
        <v>3420826.3800000004</v>
      </c>
      <c r="F15" s="30">
        <f t="shared" ref="F15:F16" si="5">SUM(D15:E15)</f>
        <v>11328777.250000002</v>
      </c>
      <c r="G15" s="30">
        <v>9813.8400000000038</v>
      </c>
      <c r="H15" s="30">
        <v>1027365.7800000008</v>
      </c>
      <c r="I15" s="30">
        <v>11249.760000000002</v>
      </c>
      <c r="J15" s="30">
        <v>940973.08000000054</v>
      </c>
      <c r="K15" s="30">
        <f t="shared" ref="K15:K16" si="6">SUM(G15:J15)</f>
        <v>1989402.4600000014</v>
      </c>
      <c r="L15" s="30">
        <v>9548.659999999998</v>
      </c>
      <c r="M15" s="30">
        <v>237895.76</v>
      </c>
      <c r="N15" s="30">
        <v>3750.88</v>
      </c>
      <c r="O15" s="30">
        <v>28402.12</v>
      </c>
      <c r="P15" s="30">
        <v>94428.479999999967</v>
      </c>
      <c r="Q15" s="30">
        <v>3616.57</v>
      </c>
      <c r="R15" s="30">
        <v>24663.13</v>
      </c>
      <c r="S15" s="30">
        <v>11323.529999999999</v>
      </c>
      <c r="T15" s="30">
        <v>1889.99</v>
      </c>
      <c r="U15" s="30">
        <f t="shared" ref="U15:U16" si="7">SUM(L15:T15)</f>
        <v>415519.12</v>
      </c>
      <c r="V15" s="30">
        <v>23657.26</v>
      </c>
      <c r="W15" s="30">
        <v>846967.37</v>
      </c>
      <c r="X15" s="30">
        <v>0</v>
      </c>
      <c r="Y15" s="30">
        <v>91232.39</v>
      </c>
      <c r="Z15" s="30">
        <v>438337.56999999995</v>
      </c>
      <c r="AA15" s="30">
        <v>33496</v>
      </c>
      <c r="AB15" s="30">
        <v>29366.920000000002</v>
      </c>
      <c r="AC15" s="30">
        <v>89389</v>
      </c>
      <c r="AD15" s="30">
        <v>352.93</v>
      </c>
      <c r="AE15" s="30">
        <v>8547.86</v>
      </c>
      <c r="AF15" s="30">
        <v>35739.93</v>
      </c>
      <c r="AG15" s="30">
        <v>243.83</v>
      </c>
      <c r="AH15" s="30">
        <v>93660.609999999986</v>
      </c>
      <c r="AI15" s="30">
        <f>SUM(V15:AH15)</f>
        <v>1690991.67</v>
      </c>
      <c r="AJ15" s="30">
        <f>F15+K15+U15+AI15</f>
        <v>15424690.500000002</v>
      </c>
      <c r="AM15" s="28">
        <f>F15</f>
        <v>11328777.250000002</v>
      </c>
      <c r="AN15" s="28">
        <f>K15</f>
        <v>1989402.4600000014</v>
      </c>
      <c r="AO15" s="28">
        <f>U15</f>
        <v>415519.12</v>
      </c>
      <c r="AP15" s="28">
        <f t="shared" si="0"/>
        <v>1690991.67</v>
      </c>
      <c r="AR15" s="32">
        <f>SUM(AM15:AQ15)</f>
        <v>15424690.500000002</v>
      </c>
    </row>
    <row r="16" spans="1:44" x14ac:dyDescent="0.2">
      <c r="A16" s="10" t="s">
        <v>5</v>
      </c>
      <c r="B16" s="6"/>
      <c r="C16" s="7"/>
      <c r="D16" s="30">
        <v>1749340</v>
      </c>
      <c r="E16" s="30">
        <v>0</v>
      </c>
      <c r="F16" s="30">
        <f t="shared" si="5"/>
        <v>1749340</v>
      </c>
      <c r="G16" s="30">
        <v>0</v>
      </c>
      <c r="H16" s="30">
        <v>0</v>
      </c>
      <c r="I16" s="30">
        <v>0</v>
      </c>
      <c r="J16" s="30">
        <v>0</v>
      </c>
      <c r="K16" s="30">
        <f t="shared" si="6"/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f t="shared" si="7"/>
        <v>0</v>
      </c>
      <c r="V16" s="30">
        <v>167688</v>
      </c>
      <c r="W16" s="30">
        <v>0</v>
      </c>
      <c r="X16" s="30">
        <v>88671</v>
      </c>
      <c r="Y16" s="30">
        <v>0</v>
      </c>
      <c r="Z16" s="30">
        <v>375770</v>
      </c>
      <c r="AA16" s="30">
        <v>334047</v>
      </c>
      <c r="AB16" s="30">
        <v>0</v>
      </c>
      <c r="AC16" s="30">
        <v>471989</v>
      </c>
      <c r="AD16" s="30">
        <v>43803</v>
      </c>
      <c r="AE16" s="30">
        <v>29275</v>
      </c>
      <c r="AF16" s="30">
        <v>0</v>
      </c>
      <c r="AG16" s="30">
        <v>0</v>
      </c>
      <c r="AH16" s="30">
        <v>374104</v>
      </c>
      <c r="AI16" s="30">
        <f>SUM(V16:AH16)</f>
        <v>1885347</v>
      </c>
      <c r="AJ16" s="30">
        <f>F16+K16+U16+AI16</f>
        <v>3634687</v>
      </c>
      <c r="AM16" s="28">
        <f>F16</f>
        <v>1749340</v>
      </c>
      <c r="AN16" s="28">
        <f>K16</f>
        <v>0</v>
      </c>
      <c r="AO16" s="28">
        <f>U16</f>
        <v>0</v>
      </c>
      <c r="AP16" s="28">
        <f t="shared" si="0"/>
        <v>1885347</v>
      </c>
      <c r="AR16" s="32">
        <f>SUM(AM16:AQ16)</f>
        <v>3634687</v>
      </c>
    </row>
    <row r="17" spans="1:44" x14ac:dyDescent="0.2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44" x14ac:dyDescent="0.2">
      <c r="A18" s="10" t="s">
        <v>61</v>
      </c>
      <c r="B18" s="6"/>
      <c r="C18" s="7"/>
      <c r="D18" s="30">
        <v>5160675.8399999971</v>
      </c>
      <c r="E18" s="30">
        <v>1657846.8599999999</v>
      </c>
      <c r="F18" s="30">
        <f>F19+F20</f>
        <v>6818522.6999999974</v>
      </c>
      <c r="G18" s="30">
        <v>6948.3800000000019</v>
      </c>
      <c r="H18" s="30">
        <v>538287.41999999946</v>
      </c>
      <c r="I18" s="30">
        <v>7760.4900000000016</v>
      </c>
      <c r="J18" s="30">
        <v>498795.30999999971</v>
      </c>
      <c r="K18" s="30">
        <f>K19+K20</f>
        <v>1051791.5999999992</v>
      </c>
      <c r="L18" s="30">
        <v>6072.6800000000012</v>
      </c>
      <c r="M18" s="30">
        <v>91606.16</v>
      </c>
      <c r="N18" s="30">
        <v>2555.27</v>
      </c>
      <c r="O18" s="30">
        <v>17461.669999999998</v>
      </c>
      <c r="P18" s="30">
        <v>44563.950000000033</v>
      </c>
      <c r="Q18" s="30">
        <v>2419.9700000000003</v>
      </c>
      <c r="R18" s="30">
        <v>7851.48</v>
      </c>
      <c r="S18" s="30">
        <v>6467.5199999999995</v>
      </c>
      <c r="T18" s="30">
        <v>1225.98</v>
      </c>
      <c r="U18" s="30">
        <f>U19+U20</f>
        <v>180224.68000000005</v>
      </c>
      <c r="V18" s="30">
        <v>99921.040000000008</v>
      </c>
      <c r="W18" s="30">
        <v>278822</v>
      </c>
      <c r="X18" s="30">
        <v>33489</v>
      </c>
      <c r="Y18" s="30">
        <v>56244.53</v>
      </c>
      <c r="Z18" s="30">
        <v>486796.44000000006</v>
      </c>
      <c r="AA18" s="30">
        <v>195841</v>
      </c>
      <c r="AB18" s="30">
        <v>15704.130000000003</v>
      </c>
      <c r="AC18" s="30">
        <v>294319.53000000003</v>
      </c>
      <c r="AD18" s="30">
        <v>13948.93</v>
      </c>
      <c r="AE18" s="30">
        <v>20102</v>
      </c>
      <c r="AF18" s="30">
        <v>25214.440000000002</v>
      </c>
      <c r="AG18" s="30">
        <v>165.8</v>
      </c>
      <c r="AH18" s="30">
        <v>299761.13899999997</v>
      </c>
      <c r="AI18" s="30">
        <f>AI19+AI20</f>
        <v>1820329.9790000001</v>
      </c>
      <c r="AJ18" s="30">
        <f>+AJ19+AJ20</f>
        <v>9870868.958999997</v>
      </c>
      <c r="AM18" s="28">
        <f>F18</f>
        <v>6818522.6999999974</v>
      </c>
      <c r="AN18" s="28">
        <f>K18</f>
        <v>1051791.5999999992</v>
      </c>
      <c r="AO18" s="28">
        <f>U18</f>
        <v>180224.68000000005</v>
      </c>
      <c r="AP18" s="28">
        <f t="shared" si="0"/>
        <v>1820329.9790000001</v>
      </c>
      <c r="AR18" s="32">
        <f t="shared" ref="AR18" si="8">+AR19+AR20</f>
        <v>9870868.958999997</v>
      </c>
    </row>
    <row r="19" spans="1:44" x14ac:dyDescent="0.2">
      <c r="A19" s="10" t="s">
        <v>4</v>
      </c>
      <c r="B19" s="6"/>
      <c r="C19" s="7"/>
      <c r="D19" s="30">
        <v>4259259.8399999971</v>
      </c>
      <c r="E19" s="30">
        <v>1657846.8599999999</v>
      </c>
      <c r="F19" s="30">
        <f t="shared" ref="F19:F20" si="9">SUM(D19:E19)</f>
        <v>5917106.6999999974</v>
      </c>
      <c r="G19" s="30">
        <v>6948.3800000000019</v>
      </c>
      <c r="H19" s="30">
        <v>538287.41999999946</v>
      </c>
      <c r="I19" s="30">
        <v>7760.4900000000016</v>
      </c>
      <c r="J19" s="30">
        <v>498795.30999999971</v>
      </c>
      <c r="K19" s="30">
        <f t="shared" ref="K19:K20" si="10">SUM(G19:J19)</f>
        <v>1051791.5999999992</v>
      </c>
      <c r="L19" s="30">
        <v>6072.6800000000012</v>
      </c>
      <c r="M19" s="30">
        <v>91606.16</v>
      </c>
      <c r="N19" s="30">
        <v>2555.27</v>
      </c>
      <c r="O19" s="30">
        <v>17461.669999999998</v>
      </c>
      <c r="P19" s="30">
        <v>44563.950000000033</v>
      </c>
      <c r="Q19" s="30">
        <v>2419.9700000000003</v>
      </c>
      <c r="R19" s="30">
        <v>7851.48</v>
      </c>
      <c r="S19" s="30">
        <v>6467.5199999999995</v>
      </c>
      <c r="T19" s="30">
        <v>1225.98</v>
      </c>
      <c r="U19" s="30">
        <f t="shared" ref="U19:U20" si="11">SUM(L19:T19)</f>
        <v>180224.68000000005</v>
      </c>
      <c r="V19" s="30">
        <v>12462.04</v>
      </c>
      <c r="W19" s="30">
        <v>278822</v>
      </c>
      <c r="X19" s="30">
        <v>0</v>
      </c>
      <c r="Y19" s="30">
        <v>56244.53</v>
      </c>
      <c r="Z19" s="30">
        <v>274681.44000000006</v>
      </c>
      <c r="AA19" s="30">
        <v>17923</v>
      </c>
      <c r="AB19" s="30">
        <v>15704.130000000003</v>
      </c>
      <c r="AC19" s="30">
        <v>46323.530000000006</v>
      </c>
      <c r="AD19" s="30">
        <v>352.93</v>
      </c>
      <c r="AE19" s="30">
        <v>6321</v>
      </c>
      <c r="AF19" s="30">
        <v>25214.440000000002</v>
      </c>
      <c r="AG19" s="30">
        <v>165.8</v>
      </c>
      <c r="AH19" s="30">
        <v>54140.138999999996</v>
      </c>
      <c r="AI19" s="30">
        <f>SUM(V19:AH19)</f>
        <v>788354.97900000005</v>
      </c>
      <c r="AJ19" s="30">
        <f>F19+K19+U19+AI19</f>
        <v>7937477.958999997</v>
      </c>
      <c r="AM19" s="28">
        <f>F19</f>
        <v>5917106.6999999974</v>
      </c>
      <c r="AN19" s="28">
        <f>K19</f>
        <v>1051791.5999999992</v>
      </c>
      <c r="AO19" s="28">
        <f>U19</f>
        <v>180224.68000000005</v>
      </c>
      <c r="AP19" s="28">
        <f t="shared" si="0"/>
        <v>788354.97900000005</v>
      </c>
      <c r="AR19" s="32">
        <f>SUM(AM19:AQ19)</f>
        <v>7937477.958999997</v>
      </c>
    </row>
    <row r="20" spans="1:44" x14ac:dyDescent="0.2">
      <c r="A20" s="10" t="s">
        <v>5</v>
      </c>
      <c r="B20" s="6"/>
      <c r="C20" s="7"/>
      <c r="D20" s="30">
        <v>901416</v>
      </c>
      <c r="E20" s="30">
        <v>0</v>
      </c>
      <c r="F20" s="30">
        <f t="shared" si="9"/>
        <v>901416</v>
      </c>
      <c r="G20" s="30">
        <v>0</v>
      </c>
      <c r="H20" s="30">
        <v>0</v>
      </c>
      <c r="I20" s="30">
        <v>0</v>
      </c>
      <c r="J20" s="30">
        <v>0</v>
      </c>
      <c r="K20" s="30">
        <f t="shared" si="10"/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f t="shared" si="11"/>
        <v>0</v>
      </c>
      <c r="V20" s="30">
        <v>87459</v>
      </c>
      <c r="W20" s="30">
        <v>0</v>
      </c>
      <c r="X20" s="30">
        <v>33489</v>
      </c>
      <c r="Y20" s="30">
        <v>0</v>
      </c>
      <c r="Z20" s="30">
        <v>212115</v>
      </c>
      <c r="AA20" s="30">
        <v>177918</v>
      </c>
      <c r="AB20" s="30">
        <v>0</v>
      </c>
      <c r="AC20" s="30">
        <v>247996</v>
      </c>
      <c r="AD20" s="30">
        <v>13596</v>
      </c>
      <c r="AE20" s="30">
        <v>13781</v>
      </c>
      <c r="AF20" s="30">
        <v>0</v>
      </c>
      <c r="AG20" s="30">
        <v>0</v>
      </c>
      <c r="AH20" s="30">
        <v>245621</v>
      </c>
      <c r="AI20" s="30">
        <f>SUM(V20:AH20)</f>
        <v>1031975</v>
      </c>
      <c r="AJ20" s="30">
        <f>F20+K20+U20+AI20</f>
        <v>1933391</v>
      </c>
      <c r="AM20" s="28">
        <f>F20</f>
        <v>901416</v>
      </c>
      <c r="AN20" s="28">
        <f>K20</f>
        <v>0</v>
      </c>
      <c r="AO20" s="28">
        <f>U20</f>
        <v>0</v>
      </c>
      <c r="AP20" s="28">
        <f t="shared" si="0"/>
        <v>1031975</v>
      </c>
      <c r="AR20" s="32">
        <f>SUM(AM20:AQ20)</f>
        <v>1933391</v>
      </c>
    </row>
    <row r="21" spans="1:44" x14ac:dyDescent="0.2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44" x14ac:dyDescent="0.2">
      <c r="A22" s="10" t="s">
        <v>6</v>
      </c>
      <c r="B22" s="6"/>
      <c r="C22" s="7"/>
      <c r="D22" s="30">
        <v>11240501.497000007</v>
      </c>
      <c r="E22" s="30">
        <v>1890096.9300000002</v>
      </c>
      <c r="F22" s="30">
        <f>F23+F24</f>
        <v>13130598.427000007</v>
      </c>
      <c r="G22" s="30">
        <v>39140</v>
      </c>
      <c r="H22" s="30">
        <v>1410697.7400000005</v>
      </c>
      <c r="I22" s="30">
        <v>40626</v>
      </c>
      <c r="J22" s="30">
        <v>1264285.3000000007</v>
      </c>
      <c r="K22" s="30">
        <f>K23+K24</f>
        <v>2754749.040000001</v>
      </c>
      <c r="L22" s="30">
        <v>31988.6</v>
      </c>
      <c r="M22" s="30">
        <v>221535.90000000002</v>
      </c>
      <c r="N22" s="30">
        <v>7427.08</v>
      </c>
      <c r="O22" s="30">
        <v>30508</v>
      </c>
      <c r="P22" s="30">
        <v>155807.66000000006</v>
      </c>
      <c r="Q22" s="30">
        <v>3073.91</v>
      </c>
      <c r="R22" s="30">
        <v>18050</v>
      </c>
      <c r="S22" s="30">
        <v>20950.8</v>
      </c>
      <c r="T22" s="30">
        <v>4847</v>
      </c>
      <c r="U22" s="30">
        <f>U23+U24</f>
        <v>494188.95000000007</v>
      </c>
      <c r="V22" s="30">
        <v>354752.67</v>
      </c>
      <c r="W22" s="30">
        <v>501601.79000000004</v>
      </c>
      <c r="X22" s="30">
        <v>101405</v>
      </c>
      <c r="Y22" s="30">
        <v>167460.31</v>
      </c>
      <c r="Z22" s="30">
        <v>1514521.5729999999</v>
      </c>
      <c r="AA22" s="30">
        <v>591914.19999999995</v>
      </c>
      <c r="AB22" s="30">
        <v>42245.950999999994</v>
      </c>
      <c r="AC22" s="30">
        <v>970062.89000000013</v>
      </c>
      <c r="AD22" s="30">
        <v>50529.110000000008</v>
      </c>
      <c r="AE22" s="30">
        <v>57748.959999999999</v>
      </c>
      <c r="AF22" s="30">
        <v>63213.099999999991</v>
      </c>
      <c r="AG22" s="30">
        <v>1000</v>
      </c>
      <c r="AH22" s="30">
        <v>794994.95199999993</v>
      </c>
      <c r="AI22" s="30">
        <f>AI23+AI24</f>
        <v>5211450.506000001</v>
      </c>
      <c r="AJ22" s="30">
        <f>+AJ23+AJ24</f>
        <v>21590986.923000008</v>
      </c>
      <c r="AM22" s="28">
        <f>F22</f>
        <v>13130598.427000007</v>
      </c>
      <c r="AN22" s="28">
        <f>K22</f>
        <v>2754749.040000001</v>
      </c>
      <c r="AO22" s="28">
        <f>U22</f>
        <v>494188.95000000007</v>
      </c>
      <c r="AP22" s="28">
        <f t="shared" si="0"/>
        <v>5211450.506000001</v>
      </c>
      <c r="AR22" s="32">
        <f>+AR23+AR24</f>
        <v>21590986.923000008</v>
      </c>
    </row>
    <row r="23" spans="1:44" x14ac:dyDescent="0.2">
      <c r="A23" s="10" t="s">
        <v>4</v>
      </c>
      <c r="B23" s="6"/>
      <c r="C23" s="7"/>
      <c r="D23" s="30">
        <v>8390681.077000007</v>
      </c>
      <c r="E23" s="30">
        <v>1890096.9300000002</v>
      </c>
      <c r="F23" s="30">
        <f t="shared" ref="F23:F24" si="12">SUM(D23:E23)</f>
        <v>10280778.007000007</v>
      </c>
      <c r="G23" s="30">
        <v>39140</v>
      </c>
      <c r="H23" s="30">
        <v>1410697.7400000005</v>
      </c>
      <c r="I23" s="30">
        <v>40626</v>
      </c>
      <c r="J23" s="30">
        <v>1264285.3000000007</v>
      </c>
      <c r="K23" s="30">
        <f t="shared" ref="K23:K24" si="13">SUM(G23:J23)</f>
        <v>2754749.040000001</v>
      </c>
      <c r="L23" s="30">
        <v>31988.6</v>
      </c>
      <c r="M23" s="30">
        <v>221535.90000000002</v>
      </c>
      <c r="N23" s="30">
        <v>7427.08</v>
      </c>
      <c r="O23" s="30">
        <v>30508</v>
      </c>
      <c r="P23" s="30">
        <v>155807.66000000006</v>
      </c>
      <c r="Q23" s="30">
        <v>3073.91</v>
      </c>
      <c r="R23" s="30">
        <v>18050</v>
      </c>
      <c r="S23" s="30">
        <v>20950.8</v>
      </c>
      <c r="T23" s="30">
        <v>4847</v>
      </c>
      <c r="U23" s="30">
        <f t="shared" ref="U23:U24" si="14">SUM(L23:T23)</f>
        <v>494188.95000000007</v>
      </c>
      <c r="V23" s="30">
        <v>45963.799999999996</v>
      </c>
      <c r="W23" s="30">
        <v>501601.79000000004</v>
      </c>
      <c r="X23" s="30">
        <v>0</v>
      </c>
      <c r="Y23" s="30">
        <v>167460.31</v>
      </c>
      <c r="Z23" s="30">
        <v>892194.973</v>
      </c>
      <c r="AA23" s="30">
        <v>54052</v>
      </c>
      <c r="AB23" s="30">
        <v>42245.950999999994</v>
      </c>
      <c r="AC23" s="30">
        <v>207568.06</v>
      </c>
      <c r="AD23" s="30">
        <v>550</v>
      </c>
      <c r="AE23" s="30">
        <v>12384.26</v>
      </c>
      <c r="AF23" s="30">
        <v>63213.099999999991</v>
      </c>
      <c r="AG23" s="30">
        <v>1000</v>
      </c>
      <c r="AH23" s="30">
        <v>196904.33199999997</v>
      </c>
      <c r="AI23" s="30">
        <f>SUM(V23:AH23)</f>
        <v>2185138.5760000004</v>
      </c>
      <c r="AJ23" s="30">
        <f>F23+K23+U23+AI23</f>
        <v>15714854.573000006</v>
      </c>
      <c r="AM23" s="28">
        <f>F23</f>
        <v>10280778.007000007</v>
      </c>
      <c r="AN23" s="28">
        <f>K23</f>
        <v>2754749.040000001</v>
      </c>
      <c r="AO23" s="28">
        <f>U23</f>
        <v>494188.95000000007</v>
      </c>
      <c r="AP23" s="28">
        <f t="shared" si="0"/>
        <v>2185138.5760000004</v>
      </c>
      <c r="AR23" s="32">
        <f>SUM(AM23:AQ23)</f>
        <v>15714854.573000006</v>
      </c>
    </row>
    <row r="24" spans="1:44" x14ac:dyDescent="0.2">
      <c r="A24" s="10" t="s">
        <v>5</v>
      </c>
      <c r="B24" s="6"/>
      <c r="C24" s="7"/>
      <c r="D24" s="30">
        <v>2849820.4199999995</v>
      </c>
      <c r="E24" s="30">
        <v>0</v>
      </c>
      <c r="F24" s="30">
        <f t="shared" si="12"/>
        <v>2849820.4199999995</v>
      </c>
      <c r="G24" s="30">
        <v>0</v>
      </c>
      <c r="H24" s="30">
        <v>0</v>
      </c>
      <c r="I24" s="30">
        <v>0</v>
      </c>
      <c r="J24" s="30">
        <v>0</v>
      </c>
      <c r="K24" s="30">
        <f t="shared" si="13"/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f t="shared" si="14"/>
        <v>0</v>
      </c>
      <c r="V24" s="30">
        <v>308788.87</v>
      </c>
      <c r="W24" s="30">
        <v>0</v>
      </c>
      <c r="X24" s="30">
        <v>101405</v>
      </c>
      <c r="Y24" s="30">
        <v>0</v>
      </c>
      <c r="Z24" s="30">
        <v>622326.6</v>
      </c>
      <c r="AA24" s="30">
        <v>537862.19999999995</v>
      </c>
      <c r="AB24" s="30">
        <v>0</v>
      </c>
      <c r="AC24" s="30">
        <v>762494.83000000007</v>
      </c>
      <c r="AD24" s="30">
        <v>49979.110000000008</v>
      </c>
      <c r="AE24" s="30">
        <v>45364.7</v>
      </c>
      <c r="AF24" s="30">
        <v>0</v>
      </c>
      <c r="AG24" s="30">
        <v>0</v>
      </c>
      <c r="AH24" s="30">
        <v>598090.62</v>
      </c>
      <c r="AI24" s="30">
        <f>SUM(V24:AH24)</f>
        <v>3026311.93</v>
      </c>
      <c r="AJ24" s="30">
        <f>F24+K24+U24+AI24</f>
        <v>5876132.3499999996</v>
      </c>
      <c r="AM24" s="28">
        <f>F24</f>
        <v>2849820.4199999995</v>
      </c>
      <c r="AN24" s="28">
        <f>K24</f>
        <v>0</v>
      </c>
      <c r="AO24" s="28">
        <f>U24</f>
        <v>0</v>
      </c>
      <c r="AP24" s="28">
        <f t="shared" si="0"/>
        <v>3026311.93</v>
      </c>
      <c r="AR24" s="32">
        <f>SUM(AM24:AQ24)</f>
        <v>5876132.3499999996</v>
      </c>
    </row>
    <row r="25" spans="1:44" x14ac:dyDescent="0.2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44" x14ac:dyDescent="0.2">
      <c r="A26" s="10" t="s">
        <v>7</v>
      </c>
      <c r="B26" s="6"/>
      <c r="C26" s="7"/>
      <c r="D26" s="30">
        <v>243528.6339999999</v>
      </c>
      <c r="E26" s="30">
        <v>35814.299999999988</v>
      </c>
      <c r="F26" s="30">
        <f>F27+F28</f>
        <v>279342.93399999989</v>
      </c>
      <c r="G26" s="30">
        <v>3139.440000000001</v>
      </c>
      <c r="H26" s="30">
        <v>170519.29999999935</v>
      </c>
      <c r="I26" s="30">
        <v>3455.4300000000012</v>
      </c>
      <c r="J26" s="30">
        <v>164581.12999999939</v>
      </c>
      <c r="K26" s="30">
        <f>K27+K28</f>
        <v>341695.29999999877</v>
      </c>
      <c r="L26" s="30">
        <v>1632.35</v>
      </c>
      <c r="M26" s="30">
        <v>24061.200000000004</v>
      </c>
      <c r="N26" s="30">
        <v>362.25</v>
      </c>
      <c r="O26" s="30">
        <v>1299.6799999999998</v>
      </c>
      <c r="P26" s="30">
        <v>7414.8000000000047</v>
      </c>
      <c r="Q26" s="30">
        <v>257.09000000000003</v>
      </c>
      <c r="R26" s="30">
        <v>1815.7999999999995</v>
      </c>
      <c r="S26" s="30">
        <v>1281.2399999999998</v>
      </c>
      <c r="T26" s="30">
        <v>158.63999999999999</v>
      </c>
      <c r="U26" s="30">
        <f>U27+U28</f>
        <v>38283.050000000003</v>
      </c>
      <c r="V26" s="30">
        <v>5126.82</v>
      </c>
      <c r="W26" s="30">
        <v>15357.529999999999</v>
      </c>
      <c r="X26" s="30">
        <v>1252.4999999999998</v>
      </c>
      <c r="Y26" s="30">
        <v>4909.5099999999993</v>
      </c>
      <c r="Z26" s="30">
        <v>38794.480000000003</v>
      </c>
      <c r="AA26" s="30">
        <v>3004.33</v>
      </c>
      <c r="AB26" s="30">
        <v>2253.9699999999998</v>
      </c>
      <c r="AC26" s="30">
        <v>13787.562999999998</v>
      </c>
      <c r="AD26" s="30">
        <v>1059.33</v>
      </c>
      <c r="AE26" s="30">
        <v>1243.0899999999999</v>
      </c>
      <c r="AF26" s="30">
        <v>2740.87</v>
      </c>
      <c r="AG26" s="30">
        <v>52.6</v>
      </c>
      <c r="AH26" s="30">
        <v>16019.759999999998</v>
      </c>
      <c r="AI26" s="30">
        <f>AI27+AI28</f>
        <v>105602.353</v>
      </c>
      <c r="AJ26" s="30">
        <f>+AJ27+AJ28</f>
        <v>764923.63699999871</v>
      </c>
      <c r="AM26" s="28">
        <f>F26</f>
        <v>279342.93399999989</v>
      </c>
      <c r="AN26" s="28">
        <f>K26</f>
        <v>341695.29999999877</v>
      </c>
      <c r="AO26" s="28">
        <f>U26</f>
        <v>38283.050000000003</v>
      </c>
      <c r="AP26" s="28">
        <f t="shared" si="0"/>
        <v>105602.353</v>
      </c>
      <c r="AR26" s="32">
        <f t="shared" ref="AR26" si="15">+AR27+AR28</f>
        <v>764923.63699999871</v>
      </c>
    </row>
    <row r="27" spans="1:44" x14ac:dyDescent="0.2">
      <c r="A27" s="10" t="s">
        <v>4</v>
      </c>
      <c r="B27" s="6"/>
      <c r="C27" s="7"/>
      <c r="D27" s="30">
        <v>227736.51399999991</v>
      </c>
      <c r="E27" s="30">
        <v>35814.299999999988</v>
      </c>
      <c r="F27" s="30">
        <f t="shared" ref="F27:F28" si="16">SUM(D27:E27)</f>
        <v>263550.8139999999</v>
      </c>
      <c r="G27" s="30">
        <v>3139.440000000001</v>
      </c>
      <c r="H27" s="30">
        <v>170519.29999999935</v>
      </c>
      <c r="I27" s="30">
        <v>3455.4300000000012</v>
      </c>
      <c r="J27" s="30">
        <v>164581.12999999939</v>
      </c>
      <c r="K27" s="30">
        <f t="shared" ref="K27:K28" si="17">SUM(G27:J27)</f>
        <v>341695.29999999877</v>
      </c>
      <c r="L27" s="30">
        <v>1632.35</v>
      </c>
      <c r="M27" s="30">
        <v>24061.200000000004</v>
      </c>
      <c r="N27" s="30">
        <v>362.25</v>
      </c>
      <c r="O27" s="30">
        <v>1299.6799999999998</v>
      </c>
      <c r="P27" s="30">
        <v>7414.8000000000047</v>
      </c>
      <c r="Q27" s="30">
        <v>257.09000000000003</v>
      </c>
      <c r="R27" s="30">
        <v>1815.7999999999995</v>
      </c>
      <c r="S27" s="30">
        <v>1281.2399999999998</v>
      </c>
      <c r="T27" s="30">
        <v>158.63999999999999</v>
      </c>
      <c r="U27" s="30">
        <f t="shared" ref="U27:U28" si="18">SUM(L27:T27)</f>
        <v>38283.050000000003</v>
      </c>
      <c r="V27" s="30">
        <v>1709.83</v>
      </c>
      <c r="W27" s="30">
        <v>15357.529999999999</v>
      </c>
      <c r="X27" s="30">
        <v>0</v>
      </c>
      <c r="Y27" s="30">
        <v>4909.5099999999993</v>
      </c>
      <c r="Z27" s="30">
        <v>36056.47</v>
      </c>
      <c r="AA27" s="30">
        <v>325.15999999999997</v>
      </c>
      <c r="AB27" s="30">
        <v>2253.9699999999998</v>
      </c>
      <c r="AC27" s="30">
        <v>5989.7099999999991</v>
      </c>
      <c r="AD27" s="30">
        <v>41.5</v>
      </c>
      <c r="AE27" s="30">
        <v>609.13</v>
      </c>
      <c r="AF27" s="30">
        <v>2740.87</v>
      </c>
      <c r="AG27" s="30">
        <v>52.6</v>
      </c>
      <c r="AH27" s="30">
        <v>10738.939999999999</v>
      </c>
      <c r="AI27" s="30">
        <f>SUM(V27:AH27)</f>
        <v>80785.22</v>
      </c>
      <c r="AJ27" s="30">
        <f>F27+K27+U27+AI27</f>
        <v>724314.38399999868</v>
      </c>
      <c r="AM27" s="28">
        <f>F27</f>
        <v>263550.8139999999</v>
      </c>
      <c r="AN27" s="28">
        <f>K27</f>
        <v>341695.29999999877</v>
      </c>
      <c r="AO27" s="28">
        <f>U27</f>
        <v>38283.050000000003</v>
      </c>
      <c r="AP27" s="28">
        <f t="shared" si="0"/>
        <v>80785.22</v>
      </c>
      <c r="AR27" s="32">
        <f>SUM(AM27:AQ27)</f>
        <v>724314.38399999868</v>
      </c>
    </row>
    <row r="28" spans="1:44" x14ac:dyDescent="0.2">
      <c r="A28" s="10" t="s">
        <v>5</v>
      </c>
      <c r="B28" s="6"/>
      <c r="C28" s="7"/>
      <c r="D28" s="30">
        <v>15792.119999999999</v>
      </c>
      <c r="E28" s="30">
        <v>0</v>
      </c>
      <c r="F28" s="30">
        <f t="shared" si="16"/>
        <v>15792.119999999999</v>
      </c>
      <c r="G28" s="30">
        <v>0</v>
      </c>
      <c r="H28" s="30">
        <v>0</v>
      </c>
      <c r="I28" s="30">
        <v>0</v>
      </c>
      <c r="J28" s="30">
        <v>0</v>
      </c>
      <c r="K28" s="30">
        <f t="shared" si="17"/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f t="shared" si="18"/>
        <v>0</v>
      </c>
      <c r="V28" s="30">
        <v>3416.99</v>
      </c>
      <c r="W28" s="30">
        <v>0</v>
      </c>
      <c r="X28" s="30">
        <v>1252.4999999999998</v>
      </c>
      <c r="Y28" s="30">
        <v>0</v>
      </c>
      <c r="Z28" s="30">
        <v>2738.01</v>
      </c>
      <c r="AA28" s="30">
        <v>2679.17</v>
      </c>
      <c r="AB28" s="30">
        <v>0</v>
      </c>
      <c r="AC28" s="30">
        <v>7797.8530000000001</v>
      </c>
      <c r="AD28" s="30">
        <v>1017.83</v>
      </c>
      <c r="AE28" s="30">
        <v>633.95999999999992</v>
      </c>
      <c r="AF28" s="30">
        <v>0</v>
      </c>
      <c r="AG28" s="30">
        <v>0</v>
      </c>
      <c r="AH28" s="30">
        <v>5280.82</v>
      </c>
      <c r="AI28" s="30">
        <f>SUM(V28:AH28)</f>
        <v>24817.133000000002</v>
      </c>
      <c r="AJ28" s="30">
        <f>F28+K28+U28+AI28</f>
        <v>40609.252999999997</v>
      </c>
      <c r="AM28" s="28">
        <f>F28</f>
        <v>15792.119999999999</v>
      </c>
      <c r="AN28" s="28">
        <f>K28</f>
        <v>0</v>
      </c>
      <c r="AO28" s="28">
        <f>U28</f>
        <v>0</v>
      </c>
      <c r="AP28" s="28">
        <f t="shared" si="0"/>
        <v>24817.133000000002</v>
      </c>
      <c r="AR28" s="32">
        <f>SUM(AM28:AQ28)</f>
        <v>40609.252999999997</v>
      </c>
    </row>
    <row r="29" spans="1:44" x14ac:dyDescent="0.2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44" x14ac:dyDescent="0.2">
      <c r="A30" s="10" t="s">
        <v>8</v>
      </c>
      <c r="B30" s="6"/>
      <c r="C30" s="7"/>
      <c r="D30" s="30">
        <v>46443.100000000006</v>
      </c>
      <c r="E30" s="30">
        <v>5757.8999999999987</v>
      </c>
      <c r="F30" s="30">
        <f>F31+F32</f>
        <v>52201</v>
      </c>
      <c r="G30" s="30">
        <v>937.30000000000018</v>
      </c>
      <c r="H30" s="30">
        <v>48662.54</v>
      </c>
      <c r="I30" s="30">
        <v>993.0300000000002</v>
      </c>
      <c r="J30" s="30">
        <v>47205.400000000009</v>
      </c>
      <c r="K30" s="30">
        <f>K31+K32</f>
        <v>97798.270000000019</v>
      </c>
      <c r="L30" s="30">
        <v>302.2</v>
      </c>
      <c r="M30" s="30">
        <v>7301.5599999999986</v>
      </c>
      <c r="N30" s="30">
        <v>80.789999999999992</v>
      </c>
      <c r="O30" s="30">
        <v>295.40000000000003</v>
      </c>
      <c r="P30" s="30">
        <v>1920.5</v>
      </c>
      <c r="Q30" s="30">
        <v>69.429999999999993</v>
      </c>
      <c r="R30" s="30">
        <v>636.4</v>
      </c>
      <c r="S30" s="30">
        <v>235.57999999999996</v>
      </c>
      <c r="T30" s="30">
        <v>30.84</v>
      </c>
      <c r="U30" s="30">
        <f>U31+U32</f>
        <v>10872.699999999997</v>
      </c>
      <c r="V30" s="30">
        <v>947.06</v>
      </c>
      <c r="W30" s="30">
        <v>2554.7999999999997</v>
      </c>
      <c r="X30" s="30">
        <v>227.30000000000004</v>
      </c>
      <c r="Y30" s="30">
        <v>854.52</v>
      </c>
      <c r="Z30" s="30">
        <v>7412.9799999999987</v>
      </c>
      <c r="AA30" s="30">
        <v>495.60000000000008</v>
      </c>
      <c r="AB30" s="30">
        <v>468.69000000000005</v>
      </c>
      <c r="AC30" s="30">
        <v>2357.3009999999999</v>
      </c>
      <c r="AD30" s="30">
        <v>183.2</v>
      </c>
      <c r="AE30" s="30">
        <v>246.22</v>
      </c>
      <c r="AF30" s="30">
        <v>702.06000000000006</v>
      </c>
      <c r="AG30" s="30">
        <v>9.4</v>
      </c>
      <c r="AH30" s="30">
        <v>2778.17</v>
      </c>
      <c r="AI30" s="30">
        <f>AI31+AI32</f>
        <v>19237.300999999999</v>
      </c>
      <c r="AJ30" s="30">
        <f>+AJ31+AJ32</f>
        <v>180109.27100000001</v>
      </c>
      <c r="AM30" s="28">
        <f>F30</f>
        <v>52201</v>
      </c>
      <c r="AN30" s="28">
        <f>K30</f>
        <v>97798.270000000019</v>
      </c>
      <c r="AO30" s="28">
        <f>U30</f>
        <v>10872.699999999997</v>
      </c>
      <c r="AP30" s="28">
        <f t="shared" si="0"/>
        <v>19237.300999999999</v>
      </c>
      <c r="AR30" s="32">
        <f>+AR31+AR32</f>
        <v>180109.27100000001</v>
      </c>
    </row>
    <row r="31" spans="1:44" x14ac:dyDescent="0.2">
      <c r="A31" s="10" t="s">
        <v>4</v>
      </c>
      <c r="B31" s="6"/>
      <c r="C31" s="7"/>
      <c r="D31" s="30">
        <v>39984.44</v>
      </c>
      <c r="E31" s="30">
        <v>5757.8999999999987</v>
      </c>
      <c r="F31" s="30">
        <f t="shared" ref="F31:F32" si="19">SUM(D31:E31)</f>
        <v>45742.340000000004</v>
      </c>
      <c r="G31" s="30">
        <v>937.30000000000018</v>
      </c>
      <c r="H31" s="30">
        <v>48662.54</v>
      </c>
      <c r="I31" s="30">
        <v>993.0300000000002</v>
      </c>
      <c r="J31" s="30">
        <v>47205.400000000009</v>
      </c>
      <c r="K31" s="30">
        <f t="shared" ref="K31:K32" si="20">SUM(G31:J31)</f>
        <v>97798.270000000019</v>
      </c>
      <c r="L31" s="30">
        <v>302.2</v>
      </c>
      <c r="M31" s="30">
        <v>7301.5599999999986</v>
      </c>
      <c r="N31" s="30">
        <v>80.789999999999992</v>
      </c>
      <c r="O31" s="30">
        <v>295.40000000000003</v>
      </c>
      <c r="P31" s="30">
        <v>1920.5</v>
      </c>
      <c r="Q31" s="30">
        <v>69.429999999999993</v>
      </c>
      <c r="R31" s="30">
        <v>636.4</v>
      </c>
      <c r="S31" s="30">
        <v>235.57999999999996</v>
      </c>
      <c r="T31" s="30">
        <v>30.84</v>
      </c>
      <c r="U31" s="30">
        <f t="shared" ref="U31:U32" si="21">SUM(L31:T31)</f>
        <v>10872.699999999997</v>
      </c>
      <c r="V31" s="30">
        <v>282.7</v>
      </c>
      <c r="W31" s="30">
        <v>2554.7999999999997</v>
      </c>
      <c r="X31" s="30">
        <v>0</v>
      </c>
      <c r="Y31" s="30">
        <v>854.52</v>
      </c>
      <c r="Z31" s="30">
        <v>6970.119999999999</v>
      </c>
      <c r="AA31" s="30">
        <v>52.8</v>
      </c>
      <c r="AB31" s="30">
        <v>468.69000000000005</v>
      </c>
      <c r="AC31" s="30">
        <v>1077.4999999999998</v>
      </c>
      <c r="AD31" s="30">
        <v>10.5</v>
      </c>
      <c r="AE31" s="30">
        <v>139.6</v>
      </c>
      <c r="AF31" s="30">
        <v>702.06000000000006</v>
      </c>
      <c r="AG31" s="30">
        <v>9.4</v>
      </c>
      <c r="AH31" s="30">
        <v>1941.4499999999998</v>
      </c>
      <c r="AI31" s="30">
        <f>SUM(V31:AH31)</f>
        <v>15064.14</v>
      </c>
      <c r="AJ31" s="30">
        <f>F31+K31+U31+AI31</f>
        <v>169477.45</v>
      </c>
      <c r="AM31" s="28">
        <f>F31</f>
        <v>45742.340000000004</v>
      </c>
      <c r="AN31" s="28">
        <f>K31</f>
        <v>97798.270000000019</v>
      </c>
      <c r="AO31" s="28">
        <f>U31</f>
        <v>10872.699999999997</v>
      </c>
      <c r="AP31" s="28">
        <f t="shared" si="0"/>
        <v>15064.14</v>
      </c>
      <c r="AR31" s="32">
        <f>SUM(AM31:AQ31)</f>
        <v>169477.45</v>
      </c>
    </row>
    <row r="32" spans="1:44" x14ac:dyDescent="0.2">
      <c r="A32" s="10" t="s">
        <v>5</v>
      </c>
      <c r="B32" s="6"/>
      <c r="C32" s="7"/>
      <c r="D32" s="30">
        <v>6458.66</v>
      </c>
      <c r="E32" s="30">
        <v>0</v>
      </c>
      <c r="F32" s="30">
        <f t="shared" si="19"/>
        <v>6458.66</v>
      </c>
      <c r="G32" s="30">
        <v>0</v>
      </c>
      <c r="H32" s="30">
        <v>0</v>
      </c>
      <c r="I32" s="30">
        <v>0</v>
      </c>
      <c r="J32" s="30">
        <v>0</v>
      </c>
      <c r="K32" s="30">
        <f t="shared" si="20"/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f t="shared" si="21"/>
        <v>0</v>
      </c>
      <c r="V32" s="30">
        <v>664.36</v>
      </c>
      <c r="W32" s="30">
        <v>0</v>
      </c>
      <c r="X32" s="30">
        <v>227.30000000000004</v>
      </c>
      <c r="Y32" s="30">
        <v>0</v>
      </c>
      <c r="Z32" s="30">
        <v>442.85999999999996</v>
      </c>
      <c r="AA32" s="30">
        <v>442.80000000000007</v>
      </c>
      <c r="AB32" s="30">
        <v>0</v>
      </c>
      <c r="AC32" s="30">
        <v>1279.8010000000002</v>
      </c>
      <c r="AD32" s="30">
        <v>172.7</v>
      </c>
      <c r="AE32" s="30">
        <v>106.62</v>
      </c>
      <c r="AF32" s="30">
        <v>0</v>
      </c>
      <c r="AG32" s="30">
        <v>0</v>
      </c>
      <c r="AH32" s="30">
        <v>836.72</v>
      </c>
      <c r="AI32" s="30">
        <f>SUM(V32:AH32)</f>
        <v>4173.1610000000001</v>
      </c>
      <c r="AJ32" s="30">
        <f>F32+K32+U32+AI32</f>
        <v>10631.821</v>
      </c>
      <c r="AM32" s="28">
        <f>F32</f>
        <v>6458.66</v>
      </c>
      <c r="AN32" s="28">
        <f>K32</f>
        <v>0</v>
      </c>
      <c r="AO32" s="28">
        <f>U32</f>
        <v>0</v>
      </c>
      <c r="AP32" s="28">
        <f t="shared" si="0"/>
        <v>4173.1610000000001</v>
      </c>
      <c r="AR32" s="32">
        <f>SUM(AM32:AQ32)</f>
        <v>10631.821</v>
      </c>
    </row>
    <row r="33" spans="1:44" x14ac:dyDescent="0.2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44" x14ac:dyDescent="0.2">
      <c r="A34" s="10" t="s">
        <v>9</v>
      </c>
      <c r="B34" s="6"/>
      <c r="C34" s="7"/>
      <c r="D34" s="30">
        <v>12894.163500000002</v>
      </c>
      <c r="E34" s="30">
        <v>1436.2749999999999</v>
      </c>
      <c r="F34" s="30">
        <f>F35+F36</f>
        <v>14330.438500000002</v>
      </c>
      <c r="G34" s="30">
        <v>412</v>
      </c>
      <c r="H34" s="30">
        <v>10409.94</v>
      </c>
      <c r="I34" s="30">
        <v>436.56</v>
      </c>
      <c r="J34" s="30">
        <v>10006.420000000006</v>
      </c>
      <c r="K34" s="30">
        <f>K35+K36</f>
        <v>21264.920000000006</v>
      </c>
      <c r="L34" s="30">
        <v>94.685000000000002</v>
      </c>
      <c r="M34" s="30">
        <v>1052.2500000000002</v>
      </c>
      <c r="N34" s="30">
        <v>11.942499999999999</v>
      </c>
      <c r="O34" s="30">
        <v>34.375</v>
      </c>
      <c r="P34" s="30">
        <v>487.6400000000001</v>
      </c>
      <c r="Q34" s="30">
        <v>10.229999999999999</v>
      </c>
      <c r="R34" s="30">
        <v>67.799999999999983</v>
      </c>
      <c r="S34" s="30">
        <v>61.949999999999989</v>
      </c>
      <c r="T34" s="30">
        <v>6.74</v>
      </c>
      <c r="U34" s="30">
        <f>U35+U36</f>
        <v>1827.6125000000004</v>
      </c>
      <c r="V34" s="30">
        <v>251.315</v>
      </c>
      <c r="W34" s="30">
        <v>654.60750000000007</v>
      </c>
      <c r="X34" s="30">
        <v>60.495000000000005</v>
      </c>
      <c r="Y34" s="30">
        <v>270.24</v>
      </c>
      <c r="Z34" s="30">
        <v>2038.1052500000001</v>
      </c>
      <c r="AA34" s="30">
        <v>128.96250000000001</v>
      </c>
      <c r="AB34" s="30">
        <v>103.00999999999999</v>
      </c>
      <c r="AC34" s="30">
        <v>713.7349999999999</v>
      </c>
      <c r="AD34" s="30">
        <v>43.622499999999995</v>
      </c>
      <c r="AE34" s="30">
        <v>86.504999999999995</v>
      </c>
      <c r="AF34" s="30">
        <v>114.505</v>
      </c>
      <c r="AG34" s="30">
        <v>3.45</v>
      </c>
      <c r="AH34" s="30">
        <v>808.17750000000001</v>
      </c>
      <c r="AI34" s="30">
        <f>AI35+AI36</f>
        <v>5276.7302500000005</v>
      </c>
      <c r="AJ34" s="30">
        <f>+AJ35+AJ36</f>
        <v>42699.701250000013</v>
      </c>
      <c r="AM34" s="28">
        <f>F34</f>
        <v>14330.438500000002</v>
      </c>
      <c r="AN34" s="28">
        <f>K34</f>
        <v>21264.920000000006</v>
      </c>
      <c r="AO34" s="28">
        <f>U34</f>
        <v>1827.6125000000004</v>
      </c>
      <c r="AP34" s="28">
        <f t="shared" si="0"/>
        <v>5276.7302500000005</v>
      </c>
      <c r="AR34" s="32">
        <f t="shared" ref="AR34" si="22">+AR35+AR36</f>
        <v>42699.701250000013</v>
      </c>
    </row>
    <row r="35" spans="1:44" x14ac:dyDescent="0.2">
      <c r="A35" s="10" t="s">
        <v>4</v>
      </c>
      <c r="B35" s="6"/>
      <c r="C35" s="7"/>
      <c r="D35" s="30">
        <v>12151.538500000002</v>
      </c>
      <c r="E35" s="30">
        <v>1436.2749999999999</v>
      </c>
      <c r="F35" s="30">
        <f t="shared" ref="F35:F36" si="23">SUM(D35:E35)</f>
        <v>13587.813500000002</v>
      </c>
      <c r="G35" s="30">
        <v>412</v>
      </c>
      <c r="H35" s="30">
        <v>10409.94</v>
      </c>
      <c r="I35" s="30">
        <v>436.56</v>
      </c>
      <c r="J35" s="30">
        <v>10006.420000000006</v>
      </c>
      <c r="K35" s="30">
        <f t="shared" ref="K35:K36" si="24">SUM(G35:J35)</f>
        <v>21264.920000000006</v>
      </c>
      <c r="L35" s="30">
        <v>94.685000000000002</v>
      </c>
      <c r="M35" s="30">
        <v>1052.2500000000002</v>
      </c>
      <c r="N35" s="30">
        <v>11.942499999999999</v>
      </c>
      <c r="O35" s="30">
        <v>34.375</v>
      </c>
      <c r="P35" s="30">
        <v>487.6400000000001</v>
      </c>
      <c r="Q35" s="30">
        <v>10.229999999999999</v>
      </c>
      <c r="R35" s="30">
        <v>67.799999999999983</v>
      </c>
      <c r="S35" s="30">
        <v>61.949999999999989</v>
      </c>
      <c r="T35" s="30">
        <v>6.74</v>
      </c>
      <c r="U35" s="30">
        <f t="shared" ref="U35:U36" si="25">SUM(L35:T35)</f>
        <v>1827.6125000000004</v>
      </c>
      <c r="V35" s="30">
        <v>77.00500000000001</v>
      </c>
      <c r="W35" s="30">
        <v>654.60750000000007</v>
      </c>
      <c r="X35" s="30">
        <v>0</v>
      </c>
      <c r="Y35" s="30">
        <v>270.24</v>
      </c>
      <c r="Z35" s="30">
        <v>1923.4127500000002</v>
      </c>
      <c r="AA35" s="30">
        <v>16</v>
      </c>
      <c r="AB35" s="30">
        <v>103.00999999999999</v>
      </c>
      <c r="AC35" s="30">
        <v>313.04999999999995</v>
      </c>
      <c r="AD35" s="30">
        <v>1.65</v>
      </c>
      <c r="AE35" s="30">
        <v>53.230000000000004</v>
      </c>
      <c r="AF35" s="30">
        <v>114.505</v>
      </c>
      <c r="AG35" s="30">
        <v>3.45</v>
      </c>
      <c r="AH35" s="30">
        <v>548.07500000000005</v>
      </c>
      <c r="AI35" s="30">
        <f>SUM(V35:AH35)</f>
        <v>4078.2352500000006</v>
      </c>
      <c r="AJ35" s="30">
        <f>F35+K35+U35+AI35</f>
        <v>40758.58125000001</v>
      </c>
      <c r="AM35" s="28">
        <f>F35</f>
        <v>13587.813500000002</v>
      </c>
      <c r="AN35" s="28">
        <f>K35</f>
        <v>21264.920000000006</v>
      </c>
      <c r="AO35" s="28">
        <f>U35</f>
        <v>1827.6125000000004</v>
      </c>
      <c r="AP35" s="28">
        <f t="shared" si="0"/>
        <v>4078.2352500000006</v>
      </c>
      <c r="AR35" s="32">
        <f>SUM(AM35:AQ35)</f>
        <v>40758.58125000001</v>
      </c>
    </row>
    <row r="36" spans="1:44" x14ac:dyDescent="0.2">
      <c r="A36" s="10" t="s">
        <v>5</v>
      </c>
      <c r="B36" s="6"/>
      <c r="C36" s="7"/>
      <c r="D36" s="30">
        <v>742.625</v>
      </c>
      <c r="E36" s="30">
        <v>0</v>
      </c>
      <c r="F36" s="30">
        <f t="shared" si="23"/>
        <v>742.625</v>
      </c>
      <c r="G36" s="30">
        <v>0</v>
      </c>
      <c r="H36" s="30">
        <v>0</v>
      </c>
      <c r="I36" s="30">
        <v>0</v>
      </c>
      <c r="J36" s="30">
        <v>0</v>
      </c>
      <c r="K36" s="30">
        <f t="shared" si="24"/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f t="shared" si="25"/>
        <v>0</v>
      </c>
      <c r="V36" s="30">
        <v>174.31</v>
      </c>
      <c r="W36" s="30">
        <v>0</v>
      </c>
      <c r="X36" s="30">
        <v>60.495000000000005</v>
      </c>
      <c r="Y36" s="30">
        <v>0</v>
      </c>
      <c r="Z36" s="30">
        <v>114.6925</v>
      </c>
      <c r="AA36" s="30">
        <v>112.96250000000001</v>
      </c>
      <c r="AB36" s="30">
        <v>0</v>
      </c>
      <c r="AC36" s="30">
        <v>400.68499999999995</v>
      </c>
      <c r="AD36" s="30">
        <v>41.972499999999997</v>
      </c>
      <c r="AE36" s="30">
        <v>33.274999999999999</v>
      </c>
      <c r="AF36" s="30">
        <v>0</v>
      </c>
      <c r="AG36" s="30">
        <v>0</v>
      </c>
      <c r="AH36" s="30">
        <v>260.10249999999996</v>
      </c>
      <c r="AI36" s="30">
        <f>SUM(V36:AH36)</f>
        <v>1198.4949999999999</v>
      </c>
      <c r="AJ36" s="30">
        <f>F36+K36+U36+AI36</f>
        <v>1941.12</v>
      </c>
      <c r="AM36" s="28">
        <f>F36</f>
        <v>742.625</v>
      </c>
      <c r="AN36" s="28">
        <f>K36</f>
        <v>0</v>
      </c>
      <c r="AO36" s="28">
        <f>U36</f>
        <v>0</v>
      </c>
      <c r="AP36" s="28">
        <f t="shared" si="0"/>
        <v>1198.4949999999999</v>
      </c>
      <c r="AR36" s="32">
        <f>SUM(AM36:AQ36)</f>
        <v>1941.12</v>
      </c>
    </row>
    <row r="37" spans="1:44" x14ac:dyDescent="0.2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44" x14ac:dyDescent="0.2">
      <c r="A38" s="10" t="s">
        <v>10</v>
      </c>
      <c r="B38" s="6"/>
      <c r="C38" s="7"/>
      <c r="D38" s="30">
        <v>18027.682999999997</v>
      </c>
      <c r="E38" s="30">
        <v>596.0200000000001</v>
      </c>
      <c r="F38" s="30">
        <f>F39+F40</f>
        <v>18623.702999999994</v>
      </c>
      <c r="G38" s="30">
        <v>97.88</v>
      </c>
      <c r="H38" s="30">
        <v>22573.952999999994</v>
      </c>
      <c r="I38" s="30">
        <v>4715.4700000000012</v>
      </c>
      <c r="J38" s="30">
        <v>33506.616000000009</v>
      </c>
      <c r="K38" s="30">
        <f>K39+K40</f>
        <v>60893.919000000009</v>
      </c>
      <c r="L38" s="30">
        <v>2380.3200000000002</v>
      </c>
      <c r="M38" s="30">
        <v>5024.3099999999995</v>
      </c>
      <c r="N38" s="30">
        <v>0</v>
      </c>
      <c r="O38" s="30">
        <v>0</v>
      </c>
      <c r="P38" s="30">
        <v>670.78</v>
      </c>
      <c r="Q38" s="30">
        <v>0</v>
      </c>
      <c r="R38" s="30">
        <v>0</v>
      </c>
      <c r="S38" s="30">
        <v>0</v>
      </c>
      <c r="T38" s="30">
        <v>0</v>
      </c>
      <c r="U38" s="30">
        <f>U39+U40</f>
        <v>8075.4099999999989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f>AI39+AI40</f>
        <v>0</v>
      </c>
      <c r="AJ38" s="30">
        <f>+AJ39+AJ40</f>
        <v>87593.032000000007</v>
      </c>
      <c r="AM38" s="28">
        <f t="shared" ref="AM38:AM44" si="26">F38</f>
        <v>18623.702999999994</v>
      </c>
      <c r="AN38" s="28">
        <f t="shared" ref="AN38:AN44" si="27">K38</f>
        <v>60893.919000000009</v>
      </c>
      <c r="AO38" s="28">
        <f t="shared" ref="AO38:AO44" si="28">U38</f>
        <v>8075.4099999999989</v>
      </c>
      <c r="AP38" s="28">
        <f t="shared" ref="AP38:AP67" si="29">AI38</f>
        <v>0</v>
      </c>
      <c r="AR38" s="32">
        <f t="shared" ref="AR38" si="30">+AR39+AR40</f>
        <v>87593.032000000007</v>
      </c>
    </row>
    <row r="39" spans="1:44" x14ac:dyDescent="0.2">
      <c r="A39" s="10" t="s">
        <v>4</v>
      </c>
      <c r="B39" s="6"/>
      <c r="C39" s="7"/>
      <c r="D39" s="30">
        <v>14326.742999999995</v>
      </c>
      <c r="E39" s="30">
        <v>596.0200000000001</v>
      </c>
      <c r="F39" s="30">
        <f t="shared" ref="F39:F40" si="31">SUM(D39:E39)</f>
        <v>14922.762999999995</v>
      </c>
      <c r="G39" s="30">
        <v>97.88</v>
      </c>
      <c r="H39" s="30">
        <v>22573.952999999994</v>
      </c>
      <c r="I39" s="30">
        <v>4715.4700000000012</v>
      </c>
      <c r="J39" s="30">
        <v>33506.616000000009</v>
      </c>
      <c r="K39" s="30">
        <f t="shared" ref="K39:K40" si="32">SUM(G39:J39)</f>
        <v>60893.919000000009</v>
      </c>
      <c r="L39" s="30">
        <v>2380.3200000000002</v>
      </c>
      <c r="M39" s="30">
        <v>5024.3099999999995</v>
      </c>
      <c r="N39" s="30">
        <v>0</v>
      </c>
      <c r="O39" s="30">
        <v>0</v>
      </c>
      <c r="P39" s="30">
        <v>670.78</v>
      </c>
      <c r="Q39" s="30">
        <v>0</v>
      </c>
      <c r="R39" s="30">
        <v>0</v>
      </c>
      <c r="S39" s="30">
        <v>0</v>
      </c>
      <c r="T39" s="30">
        <v>0</v>
      </c>
      <c r="U39" s="30">
        <f t="shared" ref="U39:U40" si="33">SUM(L39:T39)</f>
        <v>8075.4099999999989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f>SUM(V39:AH39)</f>
        <v>0</v>
      </c>
      <c r="AJ39" s="30">
        <f>F39+K39+U39+AI39</f>
        <v>83892.092000000004</v>
      </c>
      <c r="AM39" s="28">
        <f t="shared" si="26"/>
        <v>14922.762999999995</v>
      </c>
      <c r="AN39" s="28">
        <f t="shared" si="27"/>
        <v>60893.919000000009</v>
      </c>
      <c r="AO39" s="28">
        <f t="shared" si="28"/>
        <v>8075.4099999999989</v>
      </c>
      <c r="AP39" s="28">
        <f t="shared" si="29"/>
        <v>0</v>
      </c>
      <c r="AR39" s="32">
        <f>SUM(AM39:AQ39)</f>
        <v>83892.092000000004</v>
      </c>
    </row>
    <row r="40" spans="1:44" x14ac:dyDescent="0.2">
      <c r="A40" s="10" t="s">
        <v>5</v>
      </c>
      <c r="B40" s="6"/>
      <c r="C40" s="7"/>
      <c r="D40" s="30">
        <v>3700.9400000000005</v>
      </c>
      <c r="E40" s="30">
        <v>0</v>
      </c>
      <c r="F40" s="30">
        <f t="shared" si="31"/>
        <v>3700.9400000000005</v>
      </c>
      <c r="G40" s="30">
        <v>0</v>
      </c>
      <c r="H40" s="30">
        <v>0</v>
      </c>
      <c r="I40" s="30">
        <v>0</v>
      </c>
      <c r="J40" s="30">
        <v>0</v>
      </c>
      <c r="K40" s="30">
        <f t="shared" si="32"/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f t="shared" si="33"/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f>SUM(V40:AH40)</f>
        <v>0</v>
      </c>
      <c r="AJ40" s="30">
        <f>F40+K40+U40+AI40</f>
        <v>3700.9400000000005</v>
      </c>
      <c r="AM40" s="28">
        <f t="shared" si="26"/>
        <v>3700.9400000000005</v>
      </c>
      <c r="AN40" s="28">
        <f t="shared" si="27"/>
        <v>0</v>
      </c>
      <c r="AO40" s="28">
        <f t="shared" si="28"/>
        <v>0</v>
      </c>
      <c r="AP40" s="28">
        <f t="shared" si="29"/>
        <v>0</v>
      </c>
      <c r="AR40" s="32">
        <f>SUM(AM40:AQ40)</f>
        <v>3700.9400000000005</v>
      </c>
    </row>
    <row r="41" spans="1:44" x14ac:dyDescent="0.2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M41" s="28">
        <f t="shared" si="26"/>
        <v>0</v>
      </c>
      <c r="AN41" s="28">
        <f t="shared" si="27"/>
        <v>0</v>
      </c>
      <c r="AO41" s="28">
        <f t="shared" si="28"/>
        <v>0</v>
      </c>
      <c r="AP41" s="28">
        <f t="shared" si="29"/>
        <v>0</v>
      </c>
    </row>
    <row r="42" spans="1:44" x14ac:dyDescent="0.2">
      <c r="A42" s="10" t="s">
        <v>11</v>
      </c>
      <c r="B42" s="6"/>
      <c r="C42" s="7"/>
      <c r="D42" s="30">
        <v>26226.067792142974</v>
      </c>
      <c r="E42" s="30">
        <v>53.499999999883585</v>
      </c>
      <c r="F42" s="30">
        <f>F43+F44</f>
        <v>26279.567792142858</v>
      </c>
      <c r="G42" s="30">
        <v>0</v>
      </c>
      <c r="H42" s="30">
        <v>0</v>
      </c>
      <c r="I42" s="30">
        <v>0</v>
      </c>
      <c r="J42" s="30">
        <v>0</v>
      </c>
      <c r="K42" s="30">
        <f>K43+K44</f>
        <v>0</v>
      </c>
      <c r="L42" s="30">
        <v>643.05000000016298</v>
      </c>
      <c r="M42" s="30">
        <v>0</v>
      </c>
      <c r="N42" s="30">
        <v>0</v>
      </c>
      <c r="O42" s="30">
        <v>13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f>U43+U44</f>
        <v>656.05000000016298</v>
      </c>
      <c r="V42" s="30">
        <v>4022.3333333333721</v>
      </c>
      <c r="W42" s="30">
        <v>0</v>
      </c>
      <c r="X42" s="30">
        <v>0</v>
      </c>
      <c r="Y42" s="30">
        <v>4479.3166666667676</v>
      </c>
      <c r="Z42" s="30">
        <v>57426.133333333535</v>
      </c>
      <c r="AA42" s="30">
        <v>0</v>
      </c>
      <c r="AB42" s="30">
        <v>2194.233333333279</v>
      </c>
      <c r="AC42" s="30">
        <v>4516.6333333334187</v>
      </c>
      <c r="AD42" s="30">
        <v>0</v>
      </c>
      <c r="AE42" s="30">
        <v>0</v>
      </c>
      <c r="AF42" s="30">
        <v>143.5</v>
      </c>
      <c r="AG42" s="30">
        <v>0</v>
      </c>
      <c r="AH42" s="30">
        <v>11987.416666667094</v>
      </c>
      <c r="AI42" s="30">
        <f>AI43+AI44</f>
        <v>84769.566666667466</v>
      </c>
      <c r="AJ42" s="30">
        <f>+AJ43+AJ44</f>
        <v>111705.18445881049</v>
      </c>
      <c r="AM42" s="28">
        <f t="shared" si="26"/>
        <v>26279.567792142858</v>
      </c>
      <c r="AN42" s="28">
        <f t="shared" si="27"/>
        <v>0</v>
      </c>
      <c r="AO42" s="28">
        <f t="shared" si="28"/>
        <v>656.05000000016298</v>
      </c>
      <c r="AP42" s="28">
        <f t="shared" si="29"/>
        <v>84769.566666667466</v>
      </c>
      <c r="AR42" s="32">
        <f>+AR43+AR44</f>
        <v>111705.18445881049</v>
      </c>
    </row>
    <row r="43" spans="1:44" x14ac:dyDescent="0.2">
      <c r="A43" s="10" t="s">
        <v>4</v>
      </c>
      <c r="B43" s="6"/>
      <c r="C43" s="7"/>
      <c r="D43" s="30">
        <v>19700.1354166643</v>
      </c>
      <c r="E43" s="30">
        <v>53.499999999883585</v>
      </c>
      <c r="F43" s="30">
        <f t="shared" ref="F43:F44" si="34">SUM(D43:E43)</f>
        <v>19753.635416664183</v>
      </c>
      <c r="G43" s="30">
        <v>0</v>
      </c>
      <c r="H43" s="30">
        <v>0</v>
      </c>
      <c r="I43" s="30">
        <v>0</v>
      </c>
      <c r="J43" s="30">
        <v>0</v>
      </c>
      <c r="K43" s="30">
        <f t="shared" ref="K43:K44" si="35">SUM(G43:J43)</f>
        <v>0</v>
      </c>
      <c r="L43" s="30">
        <v>643.05000000016298</v>
      </c>
      <c r="M43" s="30">
        <v>0</v>
      </c>
      <c r="N43" s="30">
        <v>0</v>
      </c>
      <c r="O43" s="30">
        <v>13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f t="shared" ref="U43:U44" si="36">SUM(L43:T43)</f>
        <v>656.05000000016298</v>
      </c>
      <c r="V43" s="30">
        <v>1990.5</v>
      </c>
      <c r="W43" s="30">
        <v>0</v>
      </c>
      <c r="X43" s="30">
        <v>0</v>
      </c>
      <c r="Y43" s="30">
        <v>4479.3166666667676</v>
      </c>
      <c r="Z43" s="30">
        <v>57426.133333333535</v>
      </c>
      <c r="AA43" s="30">
        <v>0</v>
      </c>
      <c r="AB43" s="30">
        <v>2194.233333333279</v>
      </c>
      <c r="AC43" s="30">
        <v>4470.3333333334886</v>
      </c>
      <c r="AD43" s="30">
        <v>0</v>
      </c>
      <c r="AE43" s="30">
        <v>0</v>
      </c>
      <c r="AF43" s="30">
        <v>143.5</v>
      </c>
      <c r="AG43" s="30">
        <v>0</v>
      </c>
      <c r="AH43" s="30">
        <v>11987.416666667094</v>
      </c>
      <c r="AI43" s="30">
        <f>SUM(V43:AH43)</f>
        <v>82691.433333334164</v>
      </c>
      <c r="AJ43" s="30">
        <f>F43+K43+U43+AI43</f>
        <v>103101.11874999851</v>
      </c>
      <c r="AM43" s="28">
        <f t="shared" si="26"/>
        <v>19753.635416664183</v>
      </c>
      <c r="AN43" s="28">
        <f t="shared" si="27"/>
        <v>0</v>
      </c>
      <c r="AO43" s="28">
        <f t="shared" si="28"/>
        <v>656.05000000016298</v>
      </c>
      <c r="AP43" s="28">
        <f t="shared" si="29"/>
        <v>82691.433333334164</v>
      </c>
      <c r="AR43" s="32">
        <f>SUM(AM43:AQ43)</f>
        <v>103101.11874999851</v>
      </c>
    </row>
    <row r="44" spans="1:44" x14ac:dyDescent="0.2">
      <c r="A44" s="10" t="s">
        <v>5</v>
      </c>
      <c r="B44" s="6"/>
      <c r="C44" s="7"/>
      <c r="D44" s="30">
        <v>6525.9323754786747</v>
      </c>
      <c r="E44" s="30">
        <v>0</v>
      </c>
      <c r="F44" s="30">
        <f t="shared" si="34"/>
        <v>6525.9323754786747</v>
      </c>
      <c r="G44" s="30">
        <v>0</v>
      </c>
      <c r="H44" s="30">
        <v>0</v>
      </c>
      <c r="I44" s="30">
        <v>0</v>
      </c>
      <c r="J44" s="30">
        <v>0</v>
      </c>
      <c r="K44" s="30">
        <f t="shared" si="35"/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f t="shared" si="36"/>
        <v>0</v>
      </c>
      <c r="V44" s="30">
        <v>2031.8333333333721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46.299999999930151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f>SUM(V44:AH44)</f>
        <v>2078.1333333333023</v>
      </c>
      <c r="AJ44" s="30">
        <f>F44+K44+U44+AI44</f>
        <v>8604.0657088119769</v>
      </c>
      <c r="AM44" s="28">
        <f t="shared" si="26"/>
        <v>6525.9323754786747</v>
      </c>
      <c r="AN44" s="28">
        <f t="shared" si="27"/>
        <v>0</v>
      </c>
      <c r="AO44" s="28">
        <f t="shared" si="28"/>
        <v>0</v>
      </c>
      <c r="AP44" s="28">
        <f t="shared" si="29"/>
        <v>2078.1333333333023</v>
      </c>
      <c r="AR44" s="32">
        <f>SUM(AM44:AQ44)</f>
        <v>8604.0657088119769</v>
      </c>
    </row>
    <row r="45" spans="1:44" x14ac:dyDescent="0.2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44" x14ac:dyDescent="0.2">
      <c r="A46" s="10" t="s">
        <v>12</v>
      </c>
      <c r="B46" s="6"/>
      <c r="C46" s="7"/>
      <c r="D46" s="30">
        <v>68613.049999996787</v>
      </c>
      <c r="E46" s="30">
        <v>2345.2133333323477</v>
      </c>
      <c r="F46" s="30">
        <f>F47+F48</f>
        <v>70958.263333329145</v>
      </c>
      <c r="G46" s="30">
        <v>158.48333333269693</v>
      </c>
      <c r="H46" s="30">
        <v>24578.000000002561</v>
      </c>
      <c r="I46" s="30">
        <v>5169.6166666653007</v>
      </c>
      <c r="J46" s="30">
        <v>33854.950000000768</v>
      </c>
      <c r="K46" s="30">
        <f>K47+K48</f>
        <v>63761.050000001327</v>
      </c>
      <c r="L46" s="30">
        <v>3401.4000000003725</v>
      </c>
      <c r="M46" s="30">
        <v>5100.0166666682344</v>
      </c>
      <c r="N46" s="30">
        <v>307</v>
      </c>
      <c r="O46" s="30">
        <v>230</v>
      </c>
      <c r="P46" s="30">
        <v>677.43333333334886</v>
      </c>
      <c r="Q46" s="30">
        <v>17263.75</v>
      </c>
      <c r="R46" s="30">
        <v>9605.1333333333023</v>
      </c>
      <c r="S46" s="30">
        <v>2594.4333333332324</v>
      </c>
      <c r="T46" s="30">
        <v>138</v>
      </c>
      <c r="U46" s="30">
        <f>U47+U48</f>
        <v>39317.166666668491</v>
      </c>
      <c r="V46" s="30">
        <v>8791.0666666667676</v>
      </c>
      <c r="W46" s="30">
        <v>999.5999999998603</v>
      </c>
      <c r="X46" s="30">
        <v>241.66666666662786</v>
      </c>
      <c r="Y46" s="30">
        <v>17411.016666666488</v>
      </c>
      <c r="Z46" s="30">
        <v>60866.516666665906</v>
      </c>
      <c r="AA46" s="30">
        <v>1576.5833333332557</v>
      </c>
      <c r="AB46" s="30">
        <v>70813.566666666535</v>
      </c>
      <c r="AC46" s="30">
        <v>6425.5</v>
      </c>
      <c r="AD46" s="30">
        <v>709.5</v>
      </c>
      <c r="AE46" s="30">
        <v>3971.4499999999534</v>
      </c>
      <c r="AF46" s="30">
        <v>4328.3499999999767</v>
      </c>
      <c r="AG46" s="30">
        <v>65</v>
      </c>
      <c r="AH46" s="30">
        <v>6831.6500000001397</v>
      </c>
      <c r="AI46" s="30">
        <f>AI47+AI48</f>
        <v>183031.46666666551</v>
      </c>
      <c r="AJ46" s="30">
        <f>+AJ47+AJ48</f>
        <v>357067.94666666444</v>
      </c>
      <c r="AM46" s="28">
        <f>F46</f>
        <v>70958.263333329145</v>
      </c>
      <c r="AN46" s="28">
        <f>K46</f>
        <v>63761.050000001327</v>
      </c>
      <c r="AO46" s="28">
        <f>U46</f>
        <v>39317.166666668491</v>
      </c>
      <c r="AP46" s="28">
        <f t="shared" si="29"/>
        <v>183031.46666666551</v>
      </c>
      <c r="AR46" s="32">
        <f t="shared" ref="AR46" si="37">+AR47+AR48</f>
        <v>357067.94666666444</v>
      </c>
    </row>
    <row r="47" spans="1:44" x14ac:dyDescent="0.2">
      <c r="A47" s="10" t="s">
        <v>4</v>
      </c>
      <c r="B47" s="6"/>
      <c r="C47" s="7"/>
      <c r="D47" s="30">
        <v>54798.9833333313</v>
      </c>
      <c r="E47" s="30">
        <v>2345.2133333323477</v>
      </c>
      <c r="F47" s="30">
        <f t="shared" ref="F47:F48" si="38">SUM(D47:E47)</f>
        <v>57144.196666663651</v>
      </c>
      <c r="G47" s="30">
        <v>158.48333333269693</v>
      </c>
      <c r="H47" s="30">
        <v>24578.000000002561</v>
      </c>
      <c r="I47" s="30">
        <v>5169.6166666653007</v>
      </c>
      <c r="J47" s="30">
        <v>33854.950000000768</v>
      </c>
      <c r="K47" s="30">
        <f t="shared" ref="K47:K48" si="39">SUM(G47:J47)</f>
        <v>63761.050000001327</v>
      </c>
      <c r="L47" s="30">
        <v>3401.4000000003725</v>
      </c>
      <c r="M47" s="30">
        <v>5100.0166666682344</v>
      </c>
      <c r="N47" s="30">
        <v>307</v>
      </c>
      <c r="O47" s="30">
        <v>230</v>
      </c>
      <c r="P47" s="30">
        <v>677.43333333334886</v>
      </c>
      <c r="Q47" s="30">
        <v>17263.75</v>
      </c>
      <c r="R47" s="30">
        <v>9605.1333333333023</v>
      </c>
      <c r="S47" s="30">
        <v>2594.4333333332324</v>
      </c>
      <c r="T47" s="30">
        <v>138</v>
      </c>
      <c r="U47" s="30">
        <f t="shared" ref="U47:U48" si="40">SUM(L47:T47)</f>
        <v>39317.166666668491</v>
      </c>
      <c r="V47" s="30">
        <v>4628.6833333334653</v>
      </c>
      <c r="W47" s="30">
        <v>999.5999999998603</v>
      </c>
      <c r="X47" s="30">
        <v>0</v>
      </c>
      <c r="Y47" s="30">
        <v>17411.016666666488</v>
      </c>
      <c r="Z47" s="30">
        <v>57515.049999999232</v>
      </c>
      <c r="AA47" s="30">
        <v>143.1333333334187</v>
      </c>
      <c r="AB47" s="30">
        <v>70813.566666666535</v>
      </c>
      <c r="AC47" s="30">
        <v>5091.4833333331626</v>
      </c>
      <c r="AD47" s="30">
        <v>511.5</v>
      </c>
      <c r="AE47" s="30">
        <v>3861.1666666666279</v>
      </c>
      <c r="AF47" s="30">
        <v>4328.3499999999767</v>
      </c>
      <c r="AG47" s="30">
        <v>65</v>
      </c>
      <c r="AH47" s="30">
        <v>5515.0666666667676</v>
      </c>
      <c r="AI47" s="30">
        <f>SUM(V47:AH47)</f>
        <v>170883.61666666553</v>
      </c>
      <c r="AJ47" s="30">
        <f>F47+K47+U47+AI47</f>
        <v>331106.02999999898</v>
      </c>
      <c r="AM47" s="28">
        <f>F47</f>
        <v>57144.196666663651</v>
      </c>
      <c r="AN47" s="28">
        <f>K47</f>
        <v>63761.050000001327</v>
      </c>
      <c r="AO47" s="28">
        <f>U47</f>
        <v>39317.166666668491</v>
      </c>
      <c r="AP47" s="28">
        <f t="shared" si="29"/>
        <v>170883.61666666553</v>
      </c>
      <c r="AR47" s="32">
        <f>SUM(AM47:AQ47)</f>
        <v>331106.02999999898</v>
      </c>
    </row>
    <row r="48" spans="1:44" x14ac:dyDescent="0.2">
      <c r="A48" s="10" t="s">
        <v>5</v>
      </c>
      <c r="B48" s="6"/>
      <c r="C48" s="7"/>
      <c r="D48" s="30">
        <v>13814.066666665487</v>
      </c>
      <c r="E48" s="30">
        <v>0</v>
      </c>
      <c r="F48" s="30">
        <f t="shared" si="38"/>
        <v>13814.066666665487</v>
      </c>
      <c r="G48" s="30">
        <v>0</v>
      </c>
      <c r="H48" s="30">
        <v>0</v>
      </c>
      <c r="I48" s="30">
        <v>0</v>
      </c>
      <c r="J48" s="30">
        <v>0</v>
      </c>
      <c r="K48" s="30">
        <f t="shared" si="39"/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f t="shared" si="40"/>
        <v>0</v>
      </c>
      <c r="V48" s="30">
        <v>4162.3833333333023</v>
      </c>
      <c r="W48" s="30">
        <v>0</v>
      </c>
      <c r="X48" s="30">
        <v>241.66666666662786</v>
      </c>
      <c r="Y48" s="30">
        <v>0</v>
      </c>
      <c r="Z48" s="30">
        <v>3351.4666666666744</v>
      </c>
      <c r="AA48" s="30">
        <v>1433.449999999837</v>
      </c>
      <c r="AB48" s="30">
        <v>0</v>
      </c>
      <c r="AC48" s="30">
        <v>1334.0166666668374</v>
      </c>
      <c r="AD48" s="30">
        <v>198</v>
      </c>
      <c r="AE48" s="30">
        <v>110.28333333332557</v>
      </c>
      <c r="AF48" s="30">
        <v>0</v>
      </c>
      <c r="AG48" s="30">
        <v>0</v>
      </c>
      <c r="AH48" s="30">
        <v>1316.5833333333721</v>
      </c>
      <c r="AI48" s="30">
        <f>SUM(V48:AH48)</f>
        <v>12147.849999999977</v>
      </c>
      <c r="AJ48" s="30">
        <f>F48+K48+U48+AI48</f>
        <v>25961.916666665464</v>
      </c>
      <c r="AM48" s="28">
        <f>F48</f>
        <v>13814.066666665487</v>
      </c>
      <c r="AN48" s="28">
        <f>K48</f>
        <v>0</v>
      </c>
      <c r="AO48" s="28">
        <f>U48</f>
        <v>0</v>
      </c>
      <c r="AP48" s="28">
        <f t="shared" si="29"/>
        <v>12147.849999999977</v>
      </c>
      <c r="AR48" s="32">
        <f>SUM(AM48:AQ48)</f>
        <v>25961.916666665464</v>
      </c>
    </row>
    <row r="49" spans="1:44" x14ac:dyDescent="0.2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44" x14ac:dyDescent="0.2">
      <c r="A50" s="10" t="s">
        <v>13</v>
      </c>
      <c r="B50" s="6"/>
      <c r="C50" s="7"/>
      <c r="D50" s="30">
        <v>50585.36699999679</v>
      </c>
      <c r="E50" s="30">
        <v>1749.1933333323475</v>
      </c>
      <c r="F50" s="30">
        <f>F51+F52</f>
        <v>52334.560333329136</v>
      </c>
      <c r="G50" s="30">
        <v>60.603333332696941</v>
      </c>
      <c r="H50" s="30">
        <v>2004.0470000025675</v>
      </c>
      <c r="I50" s="30">
        <v>454.14666666530053</v>
      </c>
      <c r="J50" s="30">
        <v>348.33400000075903</v>
      </c>
      <c r="K50" s="30">
        <f>K51+K52</f>
        <v>2867.1310000013236</v>
      </c>
      <c r="L50" s="30">
        <v>1021.0800000003724</v>
      </c>
      <c r="M50" s="30">
        <v>75.70666666823486</v>
      </c>
      <c r="N50" s="30">
        <v>307</v>
      </c>
      <c r="O50" s="30">
        <v>230</v>
      </c>
      <c r="P50" s="30">
        <v>6.6533333333488685</v>
      </c>
      <c r="Q50" s="30">
        <v>17263.75</v>
      </c>
      <c r="R50" s="30">
        <v>9605.1333333333023</v>
      </c>
      <c r="S50" s="30">
        <v>2594.4333333332324</v>
      </c>
      <c r="T50" s="30">
        <v>138</v>
      </c>
      <c r="U50" s="30">
        <f>U51+U52</f>
        <v>31241.756666668491</v>
      </c>
      <c r="V50" s="30">
        <v>8791.0666666667676</v>
      </c>
      <c r="W50" s="30">
        <v>999.5999999998603</v>
      </c>
      <c r="X50" s="30">
        <v>241.66666666662786</v>
      </c>
      <c r="Y50" s="30">
        <v>17411.016666666488</v>
      </c>
      <c r="Z50" s="30">
        <v>60866.516666665906</v>
      </c>
      <c r="AA50" s="30">
        <v>1576.5833333332557</v>
      </c>
      <c r="AB50" s="30">
        <v>70813.566666666535</v>
      </c>
      <c r="AC50" s="30">
        <v>6425.5</v>
      </c>
      <c r="AD50" s="30">
        <v>709.5</v>
      </c>
      <c r="AE50" s="30">
        <v>3971.4499999999534</v>
      </c>
      <c r="AF50" s="30">
        <v>4328.3499999999767</v>
      </c>
      <c r="AG50" s="30">
        <v>65</v>
      </c>
      <c r="AH50" s="30">
        <v>6831.6500000001397</v>
      </c>
      <c r="AI50" s="30">
        <f>AI51+AI52</f>
        <v>183031.46666666551</v>
      </c>
      <c r="AJ50" s="30">
        <f>+AJ51+AJ52</f>
        <v>269474.91466666444</v>
      </c>
      <c r="AM50" s="28">
        <f>F50</f>
        <v>52334.560333329136</v>
      </c>
      <c r="AN50" s="28">
        <f>K50</f>
        <v>2867.1310000013236</v>
      </c>
      <c r="AO50" s="28">
        <f>U50</f>
        <v>31241.756666668491</v>
      </c>
      <c r="AP50" s="28">
        <f t="shared" si="29"/>
        <v>183031.46666666551</v>
      </c>
      <c r="AR50" s="32">
        <f>+AR51+AR52</f>
        <v>269474.91466666444</v>
      </c>
    </row>
    <row r="51" spans="1:44" x14ac:dyDescent="0.2">
      <c r="A51" s="10" t="s">
        <v>4</v>
      </c>
      <c r="B51" s="6"/>
      <c r="C51" s="7"/>
      <c r="D51" s="30">
        <v>40472.240333331305</v>
      </c>
      <c r="E51" s="30">
        <v>1749.1933333323475</v>
      </c>
      <c r="F51" s="30">
        <f t="shared" ref="F51:F52" si="41">SUM(D51:E51)</f>
        <v>42221.433666663652</v>
      </c>
      <c r="G51" s="30">
        <v>60.603333332696941</v>
      </c>
      <c r="H51" s="30">
        <v>2004.0470000025675</v>
      </c>
      <c r="I51" s="30">
        <v>454.14666666530053</v>
      </c>
      <c r="J51" s="30">
        <v>348.33400000075903</v>
      </c>
      <c r="K51" s="30">
        <f t="shared" ref="K51:K52" si="42">SUM(G51:J51)</f>
        <v>2867.1310000013236</v>
      </c>
      <c r="L51" s="30">
        <v>1021.0800000003724</v>
      </c>
      <c r="M51" s="30">
        <v>75.70666666823486</v>
      </c>
      <c r="N51" s="30">
        <v>307</v>
      </c>
      <c r="O51" s="30">
        <v>230</v>
      </c>
      <c r="P51" s="30">
        <v>6.6533333333488685</v>
      </c>
      <c r="Q51" s="30">
        <v>17263.75</v>
      </c>
      <c r="R51" s="30">
        <v>9605.1333333333023</v>
      </c>
      <c r="S51" s="30">
        <v>2594.4333333332324</v>
      </c>
      <c r="T51" s="30">
        <v>138</v>
      </c>
      <c r="U51" s="30">
        <f t="shared" ref="U51:U52" si="43">SUM(L51:T51)</f>
        <v>31241.756666668491</v>
      </c>
      <c r="V51" s="30">
        <v>4628.6833333334653</v>
      </c>
      <c r="W51" s="30">
        <v>999.5999999998603</v>
      </c>
      <c r="X51" s="30">
        <v>0</v>
      </c>
      <c r="Y51" s="30">
        <v>17411.016666666488</v>
      </c>
      <c r="Z51" s="30">
        <v>57515.049999999232</v>
      </c>
      <c r="AA51" s="30">
        <v>143.1333333334187</v>
      </c>
      <c r="AB51" s="30">
        <v>70813.566666666535</v>
      </c>
      <c r="AC51" s="30">
        <v>5091.4833333331626</v>
      </c>
      <c r="AD51" s="30">
        <v>511.5</v>
      </c>
      <c r="AE51" s="30">
        <v>3861.1666666666279</v>
      </c>
      <c r="AF51" s="30">
        <v>4328.3499999999767</v>
      </c>
      <c r="AG51" s="30">
        <v>65</v>
      </c>
      <c r="AH51" s="30">
        <v>5515.0666666667676</v>
      </c>
      <c r="AI51" s="30">
        <f>SUM(V51:AH51)</f>
        <v>170883.61666666553</v>
      </c>
      <c r="AJ51" s="30">
        <f>F51+K51+U51+AI51</f>
        <v>247213.93799999901</v>
      </c>
      <c r="AM51" s="28">
        <f>F51</f>
        <v>42221.433666663652</v>
      </c>
      <c r="AN51" s="28">
        <f>K51</f>
        <v>2867.1310000013236</v>
      </c>
      <c r="AO51" s="28">
        <f>U51</f>
        <v>31241.756666668491</v>
      </c>
      <c r="AP51" s="28">
        <f t="shared" si="29"/>
        <v>170883.61666666553</v>
      </c>
      <c r="AR51" s="32">
        <f>SUM(AM51:AQ51)</f>
        <v>247213.93799999901</v>
      </c>
    </row>
    <row r="52" spans="1:44" x14ac:dyDescent="0.2">
      <c r="A52" s="10" t="s">
        <v>5</v>
      </c>
      <c r="B52" s="6"/>
      <c r="C52" s="7"/>
      <c r="D52" s="30">
        <v>10113.126666665486</v>
      </c>
      <c r="E52" s="30">
        <v>0</v>
      </c>
      <c r="F52" s="30">
        <f t="shared" si="41"/>
        <v>10113.126666665486</v>
      </c>
      <c r="G52" s="30">
        <v>0</v>
      </c>
      <c r="H52" s="30">
        <v>0</v>
      </c>
      <c r="I52" s="30">
        <v>0</v>
      </c>
      <c r="J52" s="30">
        <v>0</v>
      </c>
      <c r="K52" s="30">
        <f t="shared" si="42"/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f t="shared" si="43"/>
        <v>0</v>
      </c>
      <c r="V52" s="30">
        <v>4162.3833333333023</v>
      </c>
      <c r="W52" s="30">
        <v>0</v>
      </c>
      <c r="X52" s="30">
        <v>241.66666666662786</v>
      </c>
      <c r="Y52" s="30">
        <v>0</v>
      </c>
      <c r="Z52" s="30">
        <v>3351.4666666666744</v>
      </c>
      <c r="AA52" s="30">
        <v>1433.449999999837</v>
      </c>
      <c r="AB52" s="30">
        <v>0</v>
      </c>
      <c r="AC52" s="30">
        <v>1334.0166666668374</v>
      </c>
      <c r="AD52" s="30">
        <v>198</v>
      </c>
      <c r="AE52" s="30">
        <v>110.28333333332557</v>
      </c>
      <c r="AF52" s="30">
        <v>0</v>
      </c>
      <c r="AG52" s="30">
        <v>0</v>
      </c>
      <c r="AH52" s="30">
        <v>1316.5833333333721</v>
      </c>
      <c r="AI52" s="30">
        <f>SUM(V52:AH52)</f>
        <v>12147.849999999977</v>
      </c>
      <c r="AJ52" s="30">
        <f>F52+K52+U52+AI52</f>
        <v>22260.976666665461</v>
      </c>
      <c r="AM52" s="28">
        <f>F52</f>
        <v>10113.126666665486</v>
      </c>
      <c r="AN52" s="28">
        <f>K52</f>
        <v>0</v>
      </c>
      <c r="AO52" s="28">
        <f>U52</f>
        <v>0</v>
      </c>
      <c r="AP52" s="28">
        <f t="shared" si="29"/>
        <v>12147.849999999977</v>
      </c>
      <c r="AR52" s="32">
        <f>SUM(AM52:AQ52)</f>
        <v>22260.976666665461</v>
      </c>
    </row>
    <row r="53" spans="1:44" x14ac:dyDescent="0.2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:44" x14ac:dyDescent="0.2">
      <c r="A54" s="10" t="s">
        <v>14</v>
      </c>
      <c r="B54" s="6"/>
      <c r="C54" s="7"/>
      <c r="D54" s="30">
        <v>94839.117792139761</v>
      </c>
      <c r="E54" s="30">
        <v>2398.7133333322313</v>
      </c>
      <c r="F54" s="30">
        <f>F55+F56</f>
        <v>97237.831125471988</v>
      </c>
      <c r="G54" s="30">
        <v>158.48333333269693</v>
      </c>
      <c r="H54" s="30">
        <v>24578.000000002561</v>
      </c>
      <c r="I54" s="30">
        <v>5169.6166666653007</v>
      </c>
      <c r="J54" s="30">
        <v>33854.950000000768</v>
      </c>
      <c r="K54" s="30">
        <f>K55+K56</f>
        <v>63761.050000001327</v>
      </c>
      <c r="L54" s="30">
        <v>4044.4500000005355</v>
      </c>
      <c r="M54" s="30">
        <v>5100.0166666682344</v>
      </c>
      <c r="N54" s="30">
        <v>307</v>
      </c>
      <c r="O54" s="30">
        <v>243</v>
      </c>
      <c r="P54" s="30">
        <v>677.43333333334886</v>
      </c>
      <c r="Q54" s="30">
        <v>17263.75</v>
      </c>
      <c r="R54" s="30">
        <v>9605.1333333333023</v>
      </c>
      <c r="S54" s="30">
        <v>2594.4333333332324</v>
      </c>
      <c r="T54" s="30">
        <v>138</v>
      </c>
      <c r="U54" s="30">
        <f>U55+U56</f>
        <v>39973.216666668653</v>
      </c>
      <c r="V54" s="30">
        <v>12813.40000000014</v>
      </c>
      <c r="W54" s="30">
        <v>999.5999999998603</v>
      </c>
      <c r="X54" s="30">
        <v>241.66666666662786</v>
      </c>
      <c r="Y54" s="30">
        <v>21890.333333333256</v>
      </c>
      <c r="Z54" s="30">
        <v>118292.64999999944</v>
      </c>
      <c r="AA54" s="30">
        <v>1576.5833333332557</v>
      </c>
      <c r="AB54" s="30">
        <v>73007.799999999814</v>
      </c>
      <c r="AC54" s="30">
        <v>10942.133333333419</v>
      </c>
      <c r="AD54" s="30">
        <v>709.5</v>
      </c>
      <c r="AE54" s="30">
        <v>3971.4499999999534</v>
      </c>
      <c r="AF54" s="30">
        <v>4471.8499999999767</v>
      </c>
      <c r="AG54" s="30">
        <v>65</v>
      </c>
      <c r="AH54" s="30">
        <v>18819.066666667233</v>
      </c>
      <c r="AI54" s="30">
        <f>AI55+AI56</f>
        <v>267801.03333333298</v>
      </c>
      <c r="AJ54" s="30">
        <f>+AJ55+AJ56</f>
        <v>468773.13112547493</v>
      </c>
      <c r="AM54" s="28">
        <f>F54</f>
        <v>97237.831125471988</v>
      </c>
      <c r="AN54" s="28">
        <f>K54</f>
        <v>63761.050000001327</v>
      </c>
      <c r="AO54" s="28">
        <f>U54</f>
        <v>39973.216666668653</v>
      </c>
      <c r="AP54" s="28">
        <f t="shared" si="29"/>
        <v>267801.03333333298</v>
      </c>
      <c r="AR54" s="32">
        <f t="shared" ref="AR54" si="44">+AR55+AR56</f>
        <v>468773.13112547493</v>
      </c>
    </row>
    <row r="55" spans="1:44" x14ac:dyDescent="0.2">
      <c r="A55" s="10" t="s">
        <v>4</v>
      </c>
      <c r="B55" s="6"/>
      <c r="C55" s="7"/>
      <c r="D55" s="30">
        <v>74499.1187499956</v>
      </c>
      <c r="E55" s="30">
        <v>2398.7133333322313</v>
      </c>
      <c r="F55" s="30">
        <f t="shared" ref="F55:F56" si="45">SUM(D55:E55)</f>
        <v>76897.832083327827</v>
      </c>
      <c r="G55" s="30">
        <v>158.48333333269693</v>
      </c>
      <c r="H55" s="30">
        <v>24578.000000002561</v>
      </c>
      <c r="I55" s="30">
        <v>5169.6166666653007</v>
      </c>
      <c r="J55" s="30">
        <v>33854.950000000768</v>
      </c>
      <c r="K55" s="30">
        <f t="shared" ref="K55:K56" si="46">SUM(G55:J55)</f>
        <v>63761.050000001327</v>
      </c>
      <c r="L55" s="30">
        <v>4044.4500000005355</v>
      </c>
      <c r="M55" s="30">
        <v>5100.0166666682344</v>
      </c>
      <c r="N55" s="30">
        <v>307</v>
      </c>
      <c r="O55" s="30">
        <v>243</v>
      </c>
      <c r="P55" s="30">
        <v>677.43333333334886</v>
      </c>
      <c r="Q55" s="30">
        <v>17263.75</v>
      </c>
      <c r="R55" s="30">
        <v>9605.1333333333023</v>
      </c>
      <c r="S55" s="30">
        <v>2594.4333333332324</v>
      </c>
      <c r="T55" s="30">
        <v>138</v>
      </c>
      <c r="U55" s="30">
        <f t="shared" ref="U55:U56" si="47">SUM(L55:T55)</f>
        <v>39973.216666668653</v>
      </c>
      <c r="V55" s="30">
        <v>6619.1833333334653</v>
      </c>
      <c r="W55" s="30">
        <v>999.5999999998603</v>
      </c>
      <c r="X55" s="30">
        <v>0</v>
      </c>
      <c r="Y55" s="30">
        <v>21890.333333333256</v>
      </c>
      <c r="Z55" s="30">
        <v>114941.18333333277</v>
      </c>
      <c r="AA55" s="30">
        <v>143.1333333334187</v>
      </c>
      <c r="AB55" s="30">
        <v>73007.799999999814</v>
      </c>
      <c r="AC55" s="30">
        <v>9561.8166666666511</v>
      </c>
      <c r="AD55" s="30">
        <v>511.5</v>
      </c>
      <c r="AE55" s="30">
        <v>3861.1666666666279</v>
      </c>
      <c r="AF55" s="30">
        <v>4471.8499999999767</v>
      </c>
      <c r="AG55" s="30">
        <v>65</v>
      </c>
      <c r="AH55" s="30">
        <v>17502.483333333861</v>
      </c>
      <c r="AI55" s="30">
        <f>SUM(V55:AH55)</f>
        <v>253575.0499999997</v>
      </c>
      <c r="AJ55" s="30">
        <f>F55+K55+U55+AI55</f>
        <v>434207.14874999749</v>
      </c>
      <c r="AM55" s="28">
        <f>F55</f>
        <v>76897.832083327827</v>
      </c>
      <c r="AN55" s="28">
        <f>K55</f>
        <v>63761.050000001327</v>
      </c>
      <c r="AO55" s="28">
        <f>U55</f>
        <v>39973.216666668653</v>
      </c>
      <c r="AP55" s="28">
        <f t="shared" si="29"/>
        <v>253575.0499999997</v>
      </c>
      <c r="AR55" s="32">
        <f>SUM(AM55:AQ55)</f>
        <v>434207.14874999749</v>
      </c>
    </row>
    <row r="56" spans="1:44" x14ac:dyDescent="0.2">
      <c r="A56" s="10" t="s">
        <v>5</v>
      </c>
      <c r="B56" s="6"/>
      <c r="C56" s="7"/>
      <c r="D56" s="30">
        <v>20339.999042144162</v>
      </c>
      <c r="E56" s="30">
        <v>0</v>
      </c>
      <c r="F56" s="30">
        <f t="shared" si="45"/>
        <v>20339.999042144162</v>
      </c>
      <c r="G56" s="30">
        <v>0</v>
      </c>
      <c r="H56" s="30">
        <v>0</v>
      </c>
      <c r="I56" s="30">
        <v>0</v>
      </c>
      <c r="J56" s="30">
        <v>0</v>
      </c>
      <c r="K56" s="30">
        <f t="shared" si="46"/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f t="shared" si="47"/>
        <v>0</v>
      </c>
      <c r="V56" s="30">
        <v>6194.2166666666744</v>
      </c>
      <c r="W56" s="30">
        <v>0</v>
      </c>
      <c r="X56" s="30">
        <v>241.66666666662786</v>
      </c>
      <c r="Y56" s="30">
        <v>0</v>
      </c>
      <c r="Z56" s="30">
        <v>3351.4666666666744</v>
      </c>
      <c r="AA56" s="30">
        <v>1433.449999999837</v>
      </c>
      <c r="AB56" s="30">
        <v>0</v>
      </c>
      <c r="AC56" s="30">
        <v>1380.3166666667676</v>
      </c>
      <c r="AD56" s="30">
        <v>198</v>
      </c>
      <c r="AE56" s="30">
        <v>110.28333333332557</v>
      </c>
      <c r="AF56" s="30">
        <v>0</v>
      </c>
      <c r="AG56" s="30">
        <v>0</v>
      </c>
      <c r="AH56" s="30">
        <v>1316.5833333333721</v>
      </c>
      <c r="AI56" s="30">
        <f>SUM(V56:AH56)</f>
        <v>14225.983333333279</v>
      </c>
      <c r="AJ56" s="30">
        <f>F56+K56+U56+AI56</f>
        <v>34565.982375477441</v>
      </c>
      <c r="AM56" s="28">
        <f>F56</f>
        <v>20339.999042144162</v>
      </c>
      <c r="AN56" s="28">
        <f>K56</f>
        <v>0</v>
      </c>
      <c r="AO56" s="28">
        <f>U56</f>
        <v>0</v>
      </c>
      <c r="AP56" s="28">
        <f t="shared" si="29"/>
        <v>14225.983333333279</v>
      </c>
      <c r="AR56" s="32">
        <f>SUM(AM56:AQ56)</f>
        <v>34565.982375477441</v>
      </c>
    </row>
    <row r="57" spans="1:44" x14ac:dyDescent="0.2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</row>
    <row r="58" spans="1:44" ht="15.75" x14ac:dyDescent="0.25">
      <c r="A58" s="15" t="s">
        <v>15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44" ht="14.25" customHeight="1" x14ac:dyDescent="0.2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</row>
    <row r="60" spans="1:44" ht="16.5" customHeight="1" x14ac:dyDescent="0.25">
      <c r="A60" s="5" t="s">
        <v>16</v>
      </c>
      <c r="B60" s="18"/>
      <c r="C60" s="19"/>
      <c r="D60" s="30">
        <v>6394543.2850000001</v>
      </c>
      <c r="E60" s="30">
        <v>848934.94500000007</v>
      </c>
      <c r="F60" s="30">
        <f>+F62+F80</f>
        <v>7243478.2299999995</v>
      </c>
      <c r="G60" s="30">
        <v>201.98000000000002</v>
      </c>
      <c r="H60" s="30">
        <v>4976.4529999999995</v>
      </c>
      <c r="I60" s="30">
        <v>6930.4699999999993</v>
      </c>
      <c r="J60" s="30">
        <v>750.60100000000011</v>
      </c>
      <c r="K60" s="30">
        <f>+K62+K80</f>
        <v>12859.503999999999</v>
      </c>
      <c r="L60" s="30">
        <v>30384.9</v>
      </c>
      <c r="M60" s="30">
        <v>880.54000000000019</v>
      </c>
      <c r="N60" s="30">
        <v>3708.28</v>
      </c>
      <c r="O60" s="30">
        <v>23680</v>
      </c>
      <c r="P60" s="30">
        <v>0</v>
      </c>
      <c r="Q60" s="30">
        <v>1977.1499999999999</v>
      </c>
      <c r="R60" s="30">
        <v>0</v>
      </c>
      <c r="S60" s="30">
        <v>23145.791999999998</v>
      </c>
      <c r="T60" s="30">
        <v>1236.0899999999999</v>
      </c>
      <c r="U60" s="30">
        <f>+U62+U80</f>
        <v>85012.752000000008</v>
      </c>
      <c r="V60" s="30">
        <v>213415.27100000004</v>
      </c>
      <c r="W60" s="30">
        <v>59637.409999999996</v>
      </c>
      <c r="X60" s="30">
        <v>15783.454</v>
      </c>
      <c r="Y60" s="30">
        <v>152646.22500000001</v>
      </c>
      <c r="Z60" s="30">
        <v>1603843.3630000001</v>
      </c>
      <c r="AA60" s="30">
        <v>562815.35899999994</v>
      </c>
      <c r="AB60" s="30">
        <v>9.7560000000000002</v>
      </c>
      <c r="AC60" s="30">
        <v>343485.25699999998</v>
      </c>
      <c r="AD60" s="30">
        <v>13757.009</v>
      </c>
      <c r="AE60" s="30">
        <v>22167.504000000001</v>
      </c>
      <c r="AF60" s="30">
        <v>171366.9374</v>
      </c>
      <c r="AG60" s="30">
        <v>196.63</v>
      </c>
      <c r="AH60" s="30">
        <v>217584.96299999999</v>
      </c>
      <c r="AI60" s="30">
        <f>+AI62+AI80</f>
        <v>3376709.1384000005</v>
      </c>
      <c r="AJ60" s="30">
        <f t="shared" ref="AJ60" si="48">+AJ62+AJ80</f>
        <v>10718059.624400001</v>
      </c>
      <c r="AM60" s="28">
        <f>F60</f>
        <v>7243478.2299999995</v>
      </c>
      <c r="AN60" s="28">
        <f>K60</f>
        <v>12859.503999999999</v>
      </c>
      <c r="AO60" s="28">
        <f>U60</f>
        <v>85012.752000000008</v>
      </c>
      <c r="AP60" s="28">
        <f t="shared" si="29"/>
        <v>3376709.1384000005</v>
      </c>
      <c r="AR60" s="32">
        <f t="shared" ref="AR60" si="49">+AR62+AR80</f>
        <v>10718059.624400001</v>
      </c>
    </row>
    <row r="61" spans="1:44" x14ac:dyDescent="0.2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</row>
    <row r="62" spans="1:44" ht="15.75" x14ac:dyDescent="0.25">
      <c r="A62" s="5" t="s">
        <v>17</v>
      </c>
      <c r="B62" s="18"/>
      <c r="C62" s="19"/>
      <c r="D62" s="30">
        <v>4948512.5690000001</v>
      </c>
      <c r="E62" s="30">
        <v>848934.94500000007</v>
      </c>
      <c r="F62" s="30">
        <f>+F64+F72</f>
        <v>5797447.5139999995</v>
      </c>
      <c r="G62" s="30">
        <v>201.98000000000002</v>
      </c>
      <c r="H62" s="30">
        <v>4976.4529999999995</v>
      </c>
      <c r="I62" s="30">
        <v>6930.4699999999993</v>
      </c>
      <c r="J62" s="30">
        <v>750.60100000000011</v>
      </c>
      <c r="K62" s="30">
        <f>+K64+K72</f>
        <v>12859.503999999999</v>
      </c>
      <c r="L62" s="30">
        <v>30384.9</v>
      </c>
      <c r="M62" s="30">
        <v>880.54000000000019</v>
      </c>
      <c r="N62" s="30">
        <v>3708.28</v>
      </c>
      <c r="O62" s="30">
        <v>23680</v>
      </c>
      <c r="P62" s="30">
        <v>0</v>
      </c>
      <c r="Q62" s="30">
        <v>1977.1499999999999</v>
      </c>
      <c r="R62" s="30">
        <v>0</v>
      </c>
      <c r="S62" s="30">
        <v>23145.791999999998</v>
      </c>
      <c r="T62" s="30">
        <v>1236.0899999999999</v>
      </c>
      <c r="U62" s="30">
        <f>+U64+U72</f>
        <v>85012.752000000008</v>
      </c>
      <c r="V62" s="30">
        <v>36976.339</v>
      </c>
      <c r="W62" s="30">
        <v>59637.409999999996</v>
      </c>
      <c r="X62" s="30">
        <v>0</v>
      </c>
      <c r="Y62" s="30">
        <v>152646.22500000001</v>
      </c>
      <c r="Z62" s="30">
        <v>1137520.81</v>
      </c>
      <c r="AA62" s="30">
        <v>47520.358999999997</v>
      </c>
      <c r="AB62" s="30">
        <v>9.7560000000000002</v>
      </c>
      <c r="AC62" s="30">
        <v>141767.09100000001</v>
      </c>
      <c r="AD62" s="30">
        <v>109.11</v>
      </c>
      <c r="AE62" s="30">
        <v>8501.5959999999995</v>
      </c>
      <c r="AF62" s="30">
        <v>171366.9374</v>
      </c>
      <c r="AG62" s="30">
        <v>196.63</v>
      </c>
      <c r="AH62" s="30">
        <v>130100.209</v>
      </c>
      <c r="AI62" s="30">
        <f>+AI64+AI72</f>
        <v>1886352.4724000003</v>
      </c>
      <c r="AJ62" s="30">
        <f t="shared" ref="AJ62" si="50">+AJ64+AJ72</f>
        <v>7781672.2423999999</v>
      </c>
      <c r="AM62" s="28">
        <f>F62</f>
        <v>5797447.5139999995</v>
      </c>
      <c r="AN62" s="28">
        <f>K62</f>
        <v>12859.503999999999</v>
      </c>
      <c r="AO62" s="28">
        <f>U62</f>
        <v>85012.752000000008</v>
      </c>
      <c r="AP62" s="28">
        <f t="shared" si="29"/>
        <v>1886352.4724000003</v>
      </c>
      <c r="AR62" s="32">
        <f t="shared" ref="AR62" si="51">+AR64+AR72</f>
        <v>7781672.2423999999</v>
      </c>
    </row>
    <row r="63" spans="1:44" x14ac:dyDescent="0.2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</row>
    <row r="64" spans="1:44" ht="15.75" x14ac:dyDescent="0.25">
      <c r="A64" s="5" t="s">
        <v>18</v>
      </c>
      <c r="B64" s="18"/>
      <c r="C64" s="19"/>
      <c r="D64" s="30">
        <v>2434124.8849999998</v>
      </c>
      <c r="E64" s="30">
        <v>432243.87500000006</v>
      </c>
      <c r="F64" s="30">
        <f>SUM(F65:F70)</f>
        <v>2866368.76</v>
      </c>
      <c r="G64" s="30">
        <v>63.47</v>
      </c>
      <c r="H64" s="30">
        <v>838.16000000000008</v>
      </c>
      <c r="I64" s="30">
        <v>3510.24</v>
      </c>
      <c r="J64" s="30">
        <v>503.14100000000002</v>
      </c>
      <c r="K64" s="30">
        <f>SUM(K65:K70)</f>
        <v>4915.0109999999995</v>
      </c>
      <c r="L64" s="30">
        <v>30384.9</v>
      </c>
      <c r="M64" s="30">
        <v>94.28</v>
      </c>
      <c r="N64" s="30">
        <v>0</v>
      </c>
      <c r="O64" s="30">
        <v>0</v>
      </c>
      <c r="P64" s="30">
        <v>0</v>
      </c>
      <c r="Q64" s="30">
        <v>1538.6</v>
      </c>
      <c r="R64" s="30">
        <v>0</v>
      </c>
      <c r="S64" s="30">
        <v>6161.6729999999998</v>
      </c>
      <c r="T64" s="30">
        <v>0</v>
      </c>
      <c r="U64" s="30">
        <f>SUM(U65:U70)</f>
        <v>38179.453000000001</v>
      </c>
      <c r="V64" s="30">
        <v>36976.339</v>
      </c>
      <c r="W64" s="30">
        <v>49862.06</v>
      </c>
      <c r="X64" s="30">
        <v>0</v>
      </c>
      <c r="Y64" s="30">
        <v>97588.455000000002</v>
      </c>
      <c r="Z64" s="30">
        <v>145679.826</v>
      </c>
      <c r="AA64" s="30">
        <v>47520.358999999997</v>
      </c>
      <c r="AB64" s="30">
        <v>0</v>
      </c>
      <c r="AC64" s="30">
        <v>138767.09100000001</v>
      </c>
      <c r="AD64" s="30">
        <v>109.11</v>
      </c>
      <c r="AE64" s="30">
        <v>708.83299999999997</v>
      </c>
      <c r="AF64" s="30">
        <v>89790.410099999994</v>
      </c>
      <c r="AG64" s="30">
        <v>196.63</v>
      </c>
      <c r="AH64" s="30">
        <v>103270.178</v>
      </c>
      <c r="AI64" s="30">
        <f>SUM(AI65:AI70)</f>
        <v>710469.29110000003</v>
      </c>
      <c r="AJ64" s="30">
        <f t="shared" ref="AJ64" si="52">SUM(AJ65:AJ70)</f>
        <v>3619932.5151</v>
      </c>
      <c r="AM64" s="28">
        <f t="shared" ref="AM64:AM70" si="53">F64</f>
        <v>2866368.76</v>
      </c>
      <c r="AN64" s="28">
        <f t="shared" ref="AN64:AN70" si="54">K64</f>
        <v>4915.0109999999995</v>
      </c>
      <c r="AO64" s="28">
        <f t="shared" ref="AO64:AO70" si="55">U64</f>
        <v>38179.453000000001</v>
      </c>
      <c r="AP64" s="28">
        <f t="shared" si="29"/>
        <v>710469.29110000003</v>
      </c>
      <c r="AR64" s="32">
        <f t="shared" ref="AR64" si="56">SUM(AR65:AR70)</f>
        <v>3619932.5151</v>
      </c>
    </row>
    <row r="65" spans="1:44" x14ac:dyDescent="0.2">
      <c r="A65" s="10" t="s">
        <v>19</v>
      </c>
      <c r="B65" s="6"/>
      <c r="C65" s="7"/>
      <c r="D65" s="30">
        <v>460679.34900000005</v>
      </c>
      <c r="E65" s="30">
        <v>54403.865000000005</v>
      </c>
      <c r="F65" s="30">
        <f t="shared" ref="F65:F70" si="57">SUM(D65:E65)</f>
        <v>515083.21400000004</v>
      </c>
      <c r="G65" s="30">
        <v>63.47</v>
      </c>
      <c r="H65" s="30">
        <v>838.16000000000008</v>
      </c>
      <c r="I65" s="30">
        <v>3510.24</v>
      </c>
      <c r="J65" s="30">
        <v>503.14100000000002</v>
      </c>
      <c r="K65" s="30">
        <f t="shared" ref="K65:K70" si="58">SUM(G65:J65)</f>
        <v>4915.0109999999995</v>
      </c>
      <c r="L65" s="30">
        <v>30384.9</v>
      </c>
      <c r="M65" s="30">
        <v>94.28</v>
      </c>
      <c r="N65" s="30">
        <v>0</v>
      </c>
      <c r="O65" s="30">
        <v>0</v>
      </c>
      <c r="P65" s="30">
        <v>0</v>
      </c>
      <c r="Q65" s="30">
        <v>1538.6</v>
      </c>
      <c r="R65" s="30">
        <v>0</v>
      </c>
      <c r="S65" s="30">
        <v>0</v>
      </c>
      <c r="T65" s="30">
        <v>0</v>
      </c>
      <c r="U65" s="30">
        <f t="shared" ref="U65:U70" si="59">SUM(L65:T65)</f>
        <v>32017.78</v>
      </c>
      <c r="V65" s="30">
        <v>0</v>
      </c>
      <c r="W65" s="30">
        <v>14377.279999999997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109.11</v>
      </c>
      <c r="AE65" s="30">
        <v>0</v>
      </c>
      <c r="AF65" s="30">
        <v>89790.410099999994</v>
      </c>
      <c r="AG65" s="30">
        <v>196.63</v>
      </c>
      <c r="AH65" s="30">
        <v>0</v>
      </c>
      <c r="AI65" s="30">
        <f t="shared" ref="AI65:AI70" si="60">SUM(V65:AH65)</f>
        <v>104473.4301</v>
      </c>
      <c r="AJ65" s="30">
        <f t="shared" ref="AJ65:AJ70" si="61">F65+K65+U65+AI65</f>
        <v>656489.4351</v>
      </c>
      <c r="AM65" s="28">
        <f t="shared" si="53"/>
        <v>515083.21400000004</v>
      </c>
      <c r="AN65" s="28">
        <f t="shared" si="54"/>
        <v>4915.0109999999995</v>
      </c>
      <c r="AO65" s="28">
        <f t="shared" si="55"/>
        <v>32017.78</v>
      </c>
      <c r="AP65" s="28">
        <f t="shared" si="29"/>
        <v>104473.4301</v>
      </c>
      <c r="AR65" s="32">
        <f>SUM(AM65:AQ65)</f>
        <v>656489.4351</v>
      </c>
    </row>
    <row r="66" spans="1:44" x14ac:dyDescent="0.2">
      <c r="A66" s="10" t="s">
        <v>20</v>
      </c>
      <c r="B66" s="6"/>
      <c r="C66" s="7"/>
      <c r="D66" s="30">
        <v>186708.96300000002</v>
      </c>
      <c r="E66" s="30">
        <v>0</v>
      </c>
      <c r="F66" s="30">
        <f t="shared" si="57"/>
        <v>186708.96300000002</v>
      </c>
      <c r="G66" s="30">
        <v>0</v>
      </c>
      <c r="H66" s="30">
        <v>0</v>
      </c>
      <c r="I66" s="30">
        <v>0</v>
      </c>
      <c r="J66" s="30">
        <v>0</v>
      </c>
      <c r="K66" s="30">
        <f t="shared" si="58"/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6161.6729999999998</v>
      </c>
      <c r="T66" s="30">
        <v>0</v>
      </c>
      <c r="U66" s="30">
        <f t="shared" si="59"/>
        <v>6161.6729999999998</v>
      </c>
      <c r="V66" s="30">
        <v>950</v>
      </c>
      <c r="W66" s="30">
        <v>0</v>
      </c>
      <c r="X66" s="30">
        <v>0</v>
      </c>
      <c r="Y66" s="30">
        <v>0</v>
      </c>
      <c r="Z66" s="30">
        <v>5307.1229999999996</v>
      </c>
      <c r="AA66" s="30">
        <v>0</v>
      </c>
      <c r="AB66" s="30">
        <v>0</v>
      </c>
      <c r="AC66" s="30">
        <v>138767.09100000001</v>
      </c>
      <c r="AD66" s="30">
        <v>0</v>
      </c>
      <c r="AE66" s="30">
        <v>708.83299999999997</v>
      </c>
      <c r="AF66" s="30">
        <v>0</v>
      </c>
      <c r="AG66" s="30">
        <v>0</v>
      </c>
      <c r="AH66" s="30">
        <v>1545.625</v>
      </c>
      <c r="AI66" s="30">
        <f t="shared" si="60"/>
        <v>147278.67200000002</v>
      </c>
      <c r="AJ66" s="30">
        <f t="shared" si="61"/>
        <v>340149.30800000008</v>
      </c>
      <c r="AM66" s="28">
        <f t="shared" si="53"/>
        <v>186708.96300000002</v>
      </c>
      <c r="AN66" s="28">
        <f t="shared" si="54"/>
        <v>0</v>
      </c>
      <c r="AO66" s="28">
        <f t="shared" si="55"/>
        <v>6161.6729999999998</v>
      </c>
      <c r="AP66" s="28">
        <f t="shared" si="29"/>
        <v>147278.67200000002</v>
      </c>
      <c r="AR66" s="32">
        <f t="shared" ref="AR66:AR70" si="62">SUM(AM66:AQ66)</f>
        <v>340149.30800000008</v>
      </c>
    </row>
    <row r="67" spans="1:44" x14ac:dyDescent="0.2">
      <c r="A67" s="10" t="s">
        <v>21</v>
      </c>
      <c r="B67" s="6"/>
      <c r="C67" s="7"/>
      <c r="D67" s="30">
        <v>6565.7730000000001</v>
      </c>
      <c r="E67" s="30">
        <v>0</v>
      </c>
      <c r="F67" s="30">
        <f t="shared" si="57"/>
        <v>6565.7730000000001</v>
      </c>
      <c r="G67" s="30">
        <v>0</v>
      </c>
      <c r="H67" s="30">
        <v>0</v>
      </c>
      <c r="I67" s="30">
        <v>0</v>
      </c>
      <c r="J67" s="30">
        <v>0</v>
      </c>
      <c r="K67" s="30">
        <f t="shared" si="58"/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f t="shared" si="59"/>
        <v>0</v>
      </c>
      <c r="V67" s="30">
        <v>36026.339</v>
      </c>
      <c r="W67" s="30">
        <v>0</v>
      </c>
      <c r="X67" s="30">
        <v>0</v>
      </c>
      <c r="Y67" s="30">
        <v>62125.035000000003</v>
      </c>
      <c r="Z67" s="30">
        <v>140372.70300000001</v>
      </c>
      <c r="AA67" s="30">
        <v>47520.358999999997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101724.553</v>
      </c>
      <c r="AI67" s="30">
        <f t="shared" si="60"/>
        <v>387768.989</v>
      </c>
      <c r="AJ67" s="30">
        <f t="shared" si="61"/>
        <v>394334.76199999999</v>
      </c>
      <c r="AM67" s="28">
        <f t="shared" si="53"/>
        <v>6565.7730000000001</v>
      </c>
      <c r="AN67" s="28">
        <f t="shared" si="54"/>
        <v>0</v>
      </c>
      <c r="AO67" s="28">
        <f t="shared" si="55"/>
        <v>0</v>
      </c>
      <c r="AP67" s="28">
        <f t="shared" si="29"/>
        <v>387768.989</v>
      </c>
      <c r="AR67" s="32">
        <f t="shared" si="62"/>
        <v>394334.76199999999</v>
      </c>
    </row>
    <row r="68" spans="1:44" x14ac:dyDescent="0.2">
      <c r="A68" s="10" t="s">
        <v>22</v>
      </c>
      <c r="B68" s="6"/>
      <c r="C68" s="7"/>
      <c r="D68" s="30">
        <v>1780170.7999999996</v>
      </c>
      <c r="E68" s="30">
        <v>377840.01000000007</v>
      </c>
      <c r="F68" s="30">
        <f t="shared" si="57"/>
        <v>2158010.8099999996</v>
      </c>
      <c r="G68" s="30">
        <v>0</v>
      </c>
      <c r="H68" s="30">
        <v>0</v>
      </c>
      <c r="I68" s="30">
        <v>0</v>
      </c>
      <c r="J68" s="30">
        <v>0</v>
      </c>
      <c r="K68" s="30">
        <f t="shared" si="58"/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f t="shared" si="59"/>
        <v>0</v>
      </c>
      <c r="V68" s="30">
        <v>0</v>
      </c>
      <c r="W68" s="30">
        <v>35484.78</v>
      </c>
      <c r="X68" s="30">
        <v>0</v>
      </c>
      <c r="Y68" s="30">
        <v>35463.42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f t="shared" si="60"/>
        <v>70948.2</v>
      </c>
      <c r="AJ68" s="30">
        <f t="shared" si="61"/>
        <v>2228959.0099999998</v>
      </c>
      <c r="AM68" s="28">
        <f t="shared" si="53"/>
        <v>2158010.8099999996</v>
      </c>
      <c r="AN68" s="28">
        <f t="shared" si="54"/>
        <v>0</v>
      </c>
      <c r="AO68" s="28">
        <f t="shared" si="55"/>
        <v>0</v>
      </c>
      <c r="AP68" s="28">
        <f t="shared" ref="AP68:AP98" si="63">AI68</f>
        <v>70948.2</v>
      </c>
      <c r="AR68" s="32">
        <f t="shared" si="62"/>
        <v>2228959.0099999998</v>
      </c>
    </row>
    <row r="69" spans="1:44" x14ac:dyDescent="0.2">
      <c r="A69" s="10" t="s">
        <v>23</v>
      </c>
      <c r="B69" s="6"/>
      <c r="C69" s="7"/>
      <c r="D69" s="30">
        <v>0</v>
      </c>
      <c r="E69" s="30">
        <v>0</v>
      </c>
      <c r="F69" s="30">
        <f t="shared" si="57"/>
        <v>0</v>
      </c>
      <c r="G69" s="30">
        <v>0</v>
      </c>
      <c r="H69" s="30">
        <v>0</v>
      </c>
      <c r="I69" s="30">
        <v>0</v>
      </c>
      <c r="J69" s="30">
        <v>0</v>
      </c>
      <c r="K69" s="30">
        <f t="shared" si="58"/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f t="shared" si="59"/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  <c r="AG69" s="30">
        <v>0</v>
      </c>
      <c r="AH69" s="30">
        <v>0</v>
      </c>
      <c r="AI69" s="30">
        <f t="shared" si="60"/>
        <v>0</v>
      </c>
      <c r="AJ69" s="30">
        <f t="shared" si="61"/>
        <v>0</v>
      </c>
      <c r="AM69" s="28">
        <f t="shared" si="53"/>
        <v>0</v>
      </c>
      <c r="AN69" s="28">
        <f t="shared" si="54"/>
        <v>0</v>
      </c>
      <c r="AO69" s="28">
        <f t="shared" si="55"/>
        <v>0</v>
      </c>
      <c r="AP69" s="28">
        <f t="shared" si="63"/>
        <v>0</v>
      </c>
      <c r="AR69" s="32">
        <f t="shared" si="62"/>
        <v>0</v>
      </c>
    </row>
    <row r="70" spans="1:44" x14ac:dyDescent="0.2">
      <c r="A70" s="10" t="s">
        <v>24</v>
      </c>
      <c r="B70" s="6"/>
      <c r="C70" s="7"/>
      <c r="D70" s="30">
        <v>0</v>
      </c>
      <c r="E70" s="30">
        <v>0</v>
      </c>
      <c r="F70" s="30">
        <f t="shared" si="57"/>
        <v>0</v>
      </c>
      <c r="G70" s="30">
        <v>0</v>
      </c>
      <c r="H70" s="30">
        <v>0</v>
      </c>
      <c r="I70" s="30">
        <v>0</v>
      </c>
      <c r="J70" s="30">
        <v>0</v>
      </c>
      <c r="K70" s="30">
        <f t="shared" si="58"/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f t="shared" si="59"/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0">
        <v>0</v>
      </c>
      <c r="AI70" s="30">
        <f t="shared" si="60"/>
        <v>0</v>
      </c>
      <c r="AJ70" s="30">
        <f t="shared" si="61"/>
        <v>0</v>
      </c>
      <c r="AM70" s="28">
        <f t="shared" si="53"/>
        <v>0</v>
      </c>
      <c r="AN70" s="28">
        <f t="shared" si="54"/>
        <v>0</v>
      </c>
      <c r="AO70" s="28">
        <f t="shared" si="55"/>
        <v>0</v>
      </c>
      <c r="AP70" s="28">
        <f t="shared" si="63"/>
        <v>0</v>
      </c>
      <c r="AR70" s="32">
        <f t="shared" si="62"/>
        <v>0</v>
      </c>
    </row>
    <row r="71" spans="1:44" x14ac:dyDescent="0.2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</row>
    <row r="72" spans="1:44" ht="15.75" x14ac:dyDescent="0.25">
      <c r="A72" s="5" t="s">
        <v>25</v>
      </c>
      <c r="B72" s="18"/>
      <c r="C72" s="19"/>
      <c r="D72" s="30">
        <v>2514387.6839999999</v>
      </c>
      <c r="E72" s="30">
        <v>416691.06999999995</v>
      </c>
      <c r="F72" s="30">
        <f>SUM(F73:F78)</f>
        <v>2931078.7539999997</v>
      </c>
      <c r="G72" s="30">
        <v>138.51000000000002</v>
      </c>
      <c r="H72" s="30">
        <v>4138.2929999999997</v>
      </c>
      <c r="I72" s="30">
        <v>3420.23</v>
      </c>
      <c r="J72" s="30">
        <v>247.46000000000006</v>
      </c>
      <c r="K72" s="30">
        <f>SUM(K73:K78)</f>
        <v>7944.4929999999995</v>
      </c>
      <c r="L72" s="30">
        <v>0</v>
      </c>
      <c r="M72" s="30">
        <v>786.26000000000022</v>
      </c>
      <c r="N72" s="30">
        <v>3708.28</v>
      </c>
      <c r="O72" s="30">
        <v>23680</v>
      </c>
      <c r="P72" s="30">
        <v>0</v>
      </c>
      <c r="Q72" s="30">
        <v>438.54999999999995</v>
      </c>
      <c r="R72" s="30">
        <v>0</v>
      </c>
      <c r="S72" s="30">
        <v>16984.118999999999</v>
      </c>
      <c r="T72" s="30">
        <v>1236.0899999999999</v>
      </c>
      <c r="U72" s="30">
        <f>SUM(U73:U78)</f>
        <v>46833.298999999999</v>
      </c>
      <c r="V72" s="30">
        <v>0</v>
      </c>
      <c r="W72" s="30">
        <v>9775.35</v>
      </c>
      <c r="X72" s="30">
        <v>0</v>
      </c>
      <c r="Y72" s="30">
        <v>55057.77</v>
      </c>
      <c r="Z72" s="30">
        <v>991840.98400000017</v>
      </c>
      <c r="AA72" s="30">
        <v>0</v>
      </c>
      <c r="AB72" s="30">
        <v>9.7560000000000002</v>
      </c>
      <c r="AC72" s="30">
        <v>3000</v>
      </c>
      <c r="AD72" s="30">
        <v>0</v>
      </c>
      <c r="AE72" s="30">
        <v>7792.7629999999999</v>
      </c>
      <c r="AF72" s="30">
        <v>81576.527300000016</v>
      </c>
      <c r="AG72" s="30">
        <v>0</v>
      </c>
      <c r="AH72" s="30">
        <v>26830.030999999999</v>
      </c>
      <c r="AI72" s="30">
        <f>SUM(AI73:AI78)</f>
        <v>1175883.1813000003</v>
      </c>
      <c r="AJ72" s="30">
        <f t="shared" ref="AJ72" si="64">SUM(AJ73:AJ78)</f>
        <v>4161739.7272999999</v>
      </c>
      <c r="AM72" s="28">
        <f t="shared" ref="AM72:AM78" si="65">F72</f>
        <v>2931078.7539999997</v>
      </c>
      <c r="AN72" s="28">
        <f t="shared" ref="AN72:AN78" si="66">K72</f>
        <v>7944.4929999999995</v>
      </c>
      <c r="AO72" s="28">
        <f t="shared" ref="AO72:AO78" si="67">U72</f>
        <v>46833.298999999999</v>
      </c>
      <c r="AP72" s="28">
        <f t="shared" si="63"/>
        <v>1175883.1813000003</v>
      </c>
      <c r="AR72" s="32">
        <f t="shared" ref="AR72" si="68">SUM(AR73:AR78)</f>
        <v>4161739.7272999999</v>
      </c>
    </row>
    <row r="73" spans="1:44" x14ac:dyDescent="0.2">
      <c r="A73" s="10" t="s">
        <v>19</v>
      </c>
      <c r="B73" s="6"/>
      <c r="C73" s="7"/>
      <c r="D73" s="30">
        <v>577644.52399999986</v>
      </c>
      <c r="E73" s="30">
        <v>5469.7400000000016</v>
      </c>
      <c r="F73" s="30">
        <f t="shared" ref="F73:F78" si="69">SUM(D73:E73)</f>
        <v>583114.26399999985</v>
      </c>
      <c r="G73" s="30">
        <v>138.51000000000002</v>
      </c>
      <c r="H73" s="30">
        <v>4138.2929999999997</v>
      </c>
      <c r="I73" s="30">
        <v>3420.23</v>
      </c>
      <c r="J73" s="30">
        <v>247.46000000000006</v>
      </c>
      <c r="K73" s="30">
        <f t="shared" ref="K73:K78" si="70">SUM(G73:J73)</f>
        <v>7944.4929999999995</v>
      </c>
      <c r="L73" s="30">
        <v>0</v>
      </c>
      <c r="M73" s="30">
        <v>786.26000000000022</v>
      </c>
      <c r="N73" s="30">
        <v>0</v>
      </c>
      <c r="O73" s="30">
        <v>0</v>
      </c>
      <c r="P73" s="30">
        <v>0</v>
      </c>
      <c r="Q73" s="30">
        <v>438.54999999999995</v>
      </c>
      <c r="R73" s="30">
        <v>0</v>
      </c>
      <c r="S73" s="30">
        <v>0</v>
      </c>
      <c r="T73" s="30">
        <v>0</v>
      </c>
      <c r="U73" s="30">
        <f t="shared" ref="U73:U78" si="71">SUM(L73:T73)</f>
        <v>1224.8100000000002</v>
      </c>
      <c r="V73" s="30">
        <v>0</v>
      </c>
      <c r="W73" s="30">
        <v>418.28000000000003</v>
      </c>
      <c r="X73" s="30">
        <v>0</v>
      </c>
      <c r="Y73" s="30">
        <v>11547</v>
      </c>
      <c r="Z73" s="30">
        <v>719251.09500000009</v>
      </c>
      <c r="AA73" s="30">
        <v>0</v>
      </c>
      <c r="AB73" s="30">
        <v>9.7560000000000002</v>
      </c>
      <c r="AC73" s="30">
        <v>0</v>
      </c>
      <c r="AD73" s="30">
        <v>0</v>
      </c>
      <c r="AE73" s="30">
        <v>0</v>
      </c>
      <c r="AF73" s="30">
        <v>81576.527300000016</v>
      </c>
      <c r="AG73" s="30">
        <v>0</v>
      </c>
      <c r="AH73" s="30">
        <v>0</v>
      </c>
      <c r="AI73" s="30">
        <f t="shared" ref="AI73:AI78" si="72">SUM(V73:AH73)</f>
        <v>812802.65830000024</v>
      </c>
      <c r="AJ73" s="30">
        <f t="shared" ref="AJ73:AJ78" si="73">F73+K73+U73+AI73</f>
        <v>1405086.2253</v>
      </c>
      <c r="AM73" s="28">
        <f t="shared" si="65"/>
        <v>583114.26399999985</v>
      </c>
      <c r="AN73" s="28">
        <f t="shared" si="66"/>
        <v>7944.4929999999995</v>
      </c>
      <c r="AO73" s="28">
        <f t="shared" si="67"/>
        <v>1224.8100000000002</v>
      </c>
      <c r="AP73" s="28">
        <f t="shared" si="63"/>
        <v>812802.65830000024</v>
      </c>
      <c r="AR73" s="32">
        <f>SUM(AM73:AQ73)</f>
        <v>1405086.2253</v>
      </c>
    </row>
    <row r="74" spans="1:44" x14ac:dyDescent="0.2">
      <c r="A74" s="10" t="s">
        <v>20</v>
      </c>
      <c r="B74" s="6"/>
      <c r="C74" s="7"/>
      <c r="D74" s="30">
        <v>632729.39999999991</v>
      </c>
      <c r="E74" s="30">
        <v>0</v>
      </c>
      <c r="F74" s="30">
        <f t="shared" si="69"/>
        <v>632729.39999999991</v>
      </c>
      <c r="G74" s="30">
        <v>0</v>
      </c>
      <c r="H74" s="30">
        <v>0</v>
      </c>
      <c r="I74" s="30">
        <v>0</v>
      </c>
      <c r="J74" s="30">
        <v>0</v>
      </c>
      <c r="K74" s="30">
        <f t="shared" si="70"/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16984.118999999999</v>
      </c>
      <c r="T74" s="30">
        <v>0</v>
      </c>
      <c r="U74" s="30">
        <f t="shared" si="71"/>
        <v>16984.118999999999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3000</v>
      </c>
      <c r="AD74" s="30">
        <v>0</v>
      </c>
      <c r="AE74" s="30">
        <v>7792.7629999999999</v>
      </c>
      <c r="AF74" s="30">
        <v>0</v>
      </c>
      <c r="AG74" s="30">
        <v>0</v>
      </c>
      <c r="AH74" s="30">
        <v>26330.030999999999</v>
      </c>
      <c r="AI74" s="30">
        <f t="shared" si="72"/>
        <v>37122.793999999994</v>
      </c>
      <c r="AJ74" s="30">
        <f t="shared" si="73"/>
        <v>686836.31299999985</v>
      </c>
      <c r="AM74" s="28">
        <f t="shared" si="65"/>
        <v>632729.39999999991</v>
      </c>
      <c r="AN74" s="28">
        <f t="shared" si="66"/>
        <v>0</v>
      </c>
      <c r="AO74" s="28">
        <f t="shared" si="67"/>
        <v>16984.118999999999</v>
      </c>
      <c r="AP74" s="28">
        <f t="shared" si="63"/>
        <v>37122.793999999994</v>
      </c>
      <c r="AR74" s="32">
        <f t="shared" ref="AR74:AR78" si="74">SUM(AM74:AQ74)</f>
        <v>686836.31299999985</v>
      </c>
    </row>
    <row r="75" spans="1:44" x14ac:dyDescent="0.2">
      <c r="A75" s="10" t="s">
        <v>21</v>
      </c>
      <c r="B75" s="6"/>
      <c r="C75" s="7"/>
      <c r="D75" s="30">
        <v>7535.2599999999993</v>
      </c>
      <c r="E75" s="30">
        <v>0</v>
      </c>
      <c r="F75" s="30">
        <f t="shared" si="69"/>
        <v>7535.2599999999993</v>
      </c>
      <c r="G75" s="30">
        <v>0</v>
      </c>
      <c r="H75" s="30">
        <v>0</v>
      </c>
      <c r="I75" s="30">
        <v>0</v>
      </c>
      <c r="J75" s="30">
        <v>0</v>
      </c>
      <c r="K75" s="30">
        <f t="shared" si="70"/>
        <v>0</v>
      </c>
      <c r="L75" s="30">
        <v>0</v>
      </c>
      <c r="M75" s="30">
        <v>0</v>
      </c>
      <c r="N75" s="30">
        <v>3708.28</v>
      </c>
      <c r="O75" s="30">
        <v>23680</v>
      </c>
      <c r="P75" s="30">
        <v>0</v>
      </c>
      <c r="Q75" s="30">
        <v>0</v>
      </c>
      <c r="R75" s="30">
        <v>0</v>
      </c>
      <c r="S75" s="30">
        <v>0</v>
      </c>
      <c r="T75" s="30">
        <v>1236.0899999999999</v>
      </c>
      <c r="U75" s="30">
        <f t="shared" si="71"/>
        <v>28624.37</v>
      </c>
      <c r="V75" s="30">
        <v>0</v>
      </c>
      <c r="W75" s="30">
        <v>0</v>
      </c>
      <c r="X75" s="30">
        <v>0</v>
      </c>
      <c r="Y75" s="30">
        <v>12.74</v>
      </c>
      <c r="Z75" s="30">
        <v>272589.88900000002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G75" s="30">
        <v>0</v>
      </c>
      <c r="AH75" s="30">
        <v>500</v>
      </c>
      <c r="AI75" s="30">
        <f t="shared" si="72"/>
        <v>273102.62900000002</v>
      </c>
      <c r="AJ75" s="30">
        <f t="shared" si="73"/>
        <v>309262.25900000002</v>
      </c>
      <c r="AM75" s="28">
        <f t="shared" si="65"/>
        <v>7535.2599999999993</v>
      </c>
      <c r="AN75" s="28">
        <f t="shared" si="66"/>
        <v>0</v>
      </c>
      <c r="AO75" s="28">
        <f t="shared" si="67"/>
        <v>28624.37</v>
      </c>
      <c r="AP75" s="28">
        <f t="shared" si="63"/>
        <v>273102.62900000002</v>
      </c>
      <c r="AR75" s="32">
        <f t="shared" si="74"/>
        <v>309262.25900000002</v>
      </c>
    </row>
    <row r="76" spans="1:44" x14ac:dyDescent="0.2">
      <c r="A76" s="10" t="s">
        <v>26</v>
      </c>
      <c r="B76" s="6"/>
      <c r="C76" s="7"/>
      <c r="D76" s="30">
        <v>1296478.5000000002</v>
      </c>
      <c r="E76" s="30">
        <v>411221.32999999996</v>
      </c>
      <c r="F76" s="30">
        <f t="shared" si="69"/>
        <v>1707699.83</v>
      </c>
      <c r="G76" s="30">
        <v>0</v>
      </c>
      <c r="H76" s="30">
        <v>0</v>
      </c>
      <c r="I76" s="30">
        <v>0</v>
      </c>
      <c r="J76" s="30">
        <v>0</v>
      </c>
      <c r="K76" s="30">
        <f t="shared" si="70"/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f t="shared" si="71"/>
        <v>0</v>
      </c>
      <c r="V76" s="30">
        <v>0</v>
      </c>
      <c r="W76" s="30">
        <v>9357.07</v>
      </c>
      <c r="X76" s="30">
        <v>0</v>
      </c>
      <c r="Y76" s="30">
        <v>43498.03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f t="shared" si="72"/>
        <v>52855.1</v>
      </c>
      <c r="AJ76" s="30">
        <f t="shared" si="73"/>
        <v>1760554.9300000002</v>
      </c>
      <c r="AM76" s="28">
        <f t="shared" si="65"/>
        <v>1707699.83</v>
      </c>
      <c r="AN76" s="28">
        <f t="shared" si="66"/>
        <v>0</v>
      </c>
      <c r="AO76" s="28">
        <f t="shared" si="67"/>
        <v>0</v>
      </c>
      <c r="AP76" s="28">
        <f t="shared" si="63"/>
        <v>52855.1</v>
      </c>
      <c r="AR76" s="32">
        <f t="shared" si="74"/>
        <v>1760554.9300000002</v>
      </c>
    </row>
    <row r="77" spans="1:44" x14ac:dyDescent="0.2">
      <c r="A77" s="10" t="s">
        <v>23</v>
      </c>
      <c r="B77" s="6"/>
      <c r="C77" s="7"/>
      <c r="D77" s="30">
        <v>0</v>
      </c>
      <c r="E77" s="30">
        <v>0</v>
      </c>
      <c r="F77" s="30">
        <f t="shared" si="69"/>
        <v>0</v>
      </c>
      <c r="G77" s="30">
        <v>0</v>
      </c>
      <c r="H77" s="30">
        <v>0</v>
      </c>
      <c r="I77" s="30">
        <v>0</v>
      </c>
      <c r="J77" s="30">
        <v>0</v>
      </c>
      <c r="K77" s="30">
        <f t="shared" si="70"/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f t="shared" si="71"/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G77" s="30">
        <v>0</v>
      </c>
      <c r="AH77" s="30">
        <v>0</v>
      </c>
      <c r="AI77" s="30">
        <f t="shared" si="72"/>
        <v>0</v>
      </c>
      <c r="AJ77" s="30">
        <f t="shared" si="73"/>
        <v>0</v>
      </c>
      <c r="AM77" s="28">
        <f t="shared" si="65"/>
        <v>0</v>
      </c>
      <c r="AN77" s="28">
        <f t="shared" si="66"/>
        <v>0</v>
      </c>
      <c r="AO77" s="28">
        <f t="shared" si="67"/>
        <v>0</v>
      </c>
      <c r="AP77" s="28">
        <f t="shared" si="63"/>
        <v>0</v>
      </c>
      <c r="AR77" s="32">
        <f t="shared" si="74"/>
        <v>0</v>
      </c>
    </row>
    <row r="78" spans="1:44" x14ac:dyDescent="0.2">
      <c r="A78" s="10" t="s">
        <v>27</v>
      </c>
      <c r="B78" s="6"/>
      <c r="C78" s="7"/>
      <c r="D78" s="30">
        <v>0</v>
      </c>
      <c r="E78" s="30">
        <v>0</v>
      </c>
      <c r="F78" s="30">
        <f t="shared" si="69"/>
        <v>0</v>
      </c>
      <c r="G78" s="30">
        <v>0</v>
      </c>
      <c r="H78" s="30">
        <v>0</v>
      </c>
      <c r="I78" s="30">
        <v>0</v>
      </c>
      <c r="J78" s="30">
        <v>0</v>
      </c>
      <c r="K78" s="30">
        <f t="shared" si="70"/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f t="shared" si="71"/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G78" s="30">
        <v>0</v>
      </c>
      <c r="AH78" s="30">
        <v>0</v>
      </c>
      <c r="AI78" s="30">
        <f t="shared" si="72"/>
        <v>0</v>
      </c>
      <c r="AJ78" s="30">
        <f t="shared" si="73"/>
        <v>0</v>
      </c>
      <c r="AM78" s="28">
        <f t="shared" si="65"/>
        <v>0</v>
      </c>
      <c r="AN78" s="28">
        <f t="shared" si="66"/>
        <v>0</v>
      </c>
      <c r="AO78" s="28">
        <f t="shared" si="67"/>
        <v>0</v>
      </c>
      <c r="AP78" s="28">
        <f t="shared" si="63"/>
        <v>0</v>
      </c>
      <c r="AR78" s="32">
        <f t="shared" si="74"/>
        <v>0</v>
      </c>
    </row>
    <row r="79" spans="1:44" x14ac:dyDescent="0.2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</row>
    <row r="80" spans="1:44" ht="15.75" x14ac:dyDescent="0.25">
      <c r="A80" s="20" t="s">
        <v>28</v>
      </c>
      <c r="B80" s="21"/>
      <c r="C80" s="22"/>
      <c r="D80" s="30">
        <v>1446030.716</v>
      </c>
      <c r="E80" s="30">
        <v>0</v>
      </c>
      <c r="F80" s="30">
        <f>+F82+F90</f>
        <v>1446030.716</v>
      </c>
      <c r="G80" s="30">
        <v>0</v>
      </c>
      <c r="H80" s="30">
        <v>0</v>
      </c>
      <c r="I80" s="30">
        <v>0</v>
      </c>
      <c r="J80" s="30">
        <v>0</v>
      </c>
      <c r="K80" s="30">
        <f>+K82+K90</f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f>+U82+U90</f>
        <v>0</v>
      </c>
      <c r="V80" s="30">
        <v>176438.93200000003</v>
      </c>
      <c r="W80" s="30">
        <v>0</v>
      </c>
      <c r="X80" s="30">
        <v>15783.454</v>
      </c>
      <c r="Y80" s="30">
        <v>0</v>
      </c>
      <c r="Z80" s="30">
        <v>466322.55300000001</v>
      </c>
      <c r="AA80" s="30">
        <v>515295</v>
      </c>
      <c r="AB80" s="30">
        <v>0</v>
      </c>
      <c r="AC80" s="30">
        <v>201718.16599999997</v>
      </c>
      <c r="AD80" s="30">
        <v>13647.898999999999</v>
      </c>
      <c r="AE80" s="30">
        <v>13665.908000000001</v>
      </c>
      <c r="AF80" s="30">
        <v>0</v>
      </c>
      <c r="AG80" s="30">
        <v>0</v>
      </c>
      <c r="AH80" s="30">
        <v>87484.754000000001</v>
      </c>
      <c r="AI80" s="30">
        <f>+AI82+AI90</f>
        <v>1490356.666</v>
      </c>
      <c r="AJ80" s="30">
        <f t="shared" ref="AJ80" si="75">+AJ82+AJ90</f>
        <v>2936387.3820000002</v>
      </c>
      <c r="AM80" s="28">
        <f>F80</f>
        <v>1446030.716</v>
      </c>
      <c r="AN80" s="28">
        <f>K80</f>
        <v>0</v>
      </c>
      <c r="AO80" s="28">
        <f>U80</f>
        <v>0</v>
      </c>
      <c r="AP80" s="28">
        <f t="shared" si="63"/>
        <v>1490356.666</v>
      </c>
      <c r="AR80" s="32">
        <f t="shared" ref="AR80" si="76">+AR82+AR90</f>
        <v>2936387.3820000002</v>
      </c>
    </row>
    <row r="81" spans="1:44" x14ac:dyDescent="0.2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</row>
    <row r="82" spans="1:44" ht="15.75" x14ac:dyDescent="0.25">
      <c r="A82" s="20" t="s">
        <v>29</v>
      </c>
      <c r="B82" s="21"/>
      <c r="C82" s="22"/>
      <c r="D82" s="30">
        <v>1437484.8060000001</v>
      </c>
      <c r="E82" s="30">
        <v>0</v>
      </c>
      <c r="F82" s="30">
        <f>SUM(F83:F88)</f>
        <v>1437484.8060000001</v>
      </c>
      <c r="G82" s="30">
        <v>0</v>
      </c>
      <c r="H82" s="30">
        <v>0</v>
      </c>
      <c r="I82" s="30">
        <v>0</v>
      </c>
      <c r="J82" s="30">
        <v>0</v>
      </c>
      <c r="K82" s="30">
        <f>SUM(K83:K88)</f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f>SUM(U83:U88)</f>
        <v>0</v>
      </c>
      <c r="V82" s="30">
        <v>176438.93200000003</v>
      </c>
      <c r="W82" s="30">
        <v>0</v>
      </c>
      <c r="X82" s="30">
        <v>15783.454</v>
      </c>
      <c r="Y82" s="30">
        <v>0</v>
      </c>
      <c r="Z82" s="30">
        <v>466322.55300000001</v>
      </c>
      <c r="AA82" s="30">
        <v>515295</v>
      </c>
      <c r="AB82" s="30">
        <v>0</v>
      </c>
      <c r="AC82" s="30">
        <v>97248.165999999983</v>
      </c>
      <c r="AD82" s="30">
        <v>13647.898999999999</v>
      </c>
      <c r="AE82" s="30">
        <v>13665.908000000001</v>
      </c>
      <c r="AF82" s="30">
        <v>0</v>
      </c>
      <c r="AG82" s="30">
        <v>0</v>
      </c>
      <c r="AH82" s="30">
        <v>18402.754000000001</v>
      </c>
      <c r="AI82" s="30">
        <f>SUM(AI83:AI88)</f>
        <v>1316804.666</v>
      </c>
      <c r="AJ82" s="30">
        <f t="shared" ref="AJ82" si="77">SUM(AJ83:AJ88)</f>
        <v>2754289.4720000001</v>
      </c>
      <c r="AM82" s="28">
        <f t="shared" ref="AM82:AM88" si="78">F82</f>
        <v>1437484.8060000001</v>
      </c>
      <c r="AN82" s="28">
        <f t="shared" ref="AN82:AN88" si="79">K82</f>
        <v>0</v>
      </c>
      <c r="AO82" s="28">
        <f t="shared" ref="AO82:AO88" si="80">U82</f>
        <v>0</v>
      </c>
      <c r="AP82" s="28">
        <f t="shared" si="63"/>
        <v>1316804.666</v>
      </c>
      <c r="AR82" s="32">
        <f t="shared" ref="AR82" si="81">SUM(AR83:AR88)</f>
        <v>2754289.4720000001</v>
      </c>
    </row>
    <row r="83" spans="1:44" x14ac:dyDescent="0.2">
      <c r="A83" s="10" t="s">
        <v>19</v>
      </c>
      <c r="B83" s="6"/>
      <c r="C83" s="7"/>
      <c r="D83" s="30">
        <v>742476.30599999998</v>
      </c>
      <c r="E83" s="30">
        <v>0</v>
      </c>
      <c r="F83" s="30">
        <f t="shared" ref="F83:F88" si="82">SUM(D83:E83)</f>
        <v>742476.30599999998</v>
      </c>
      <c r="G83" s="30">
        <v>0</v>
      </c>
      <c r="H83" s="30">
        <v>0</v>
      </c>
      <c r="I83" s="30">
        <v>0</v>
      </c>
      <c r="J83" s="30">
        <v>0</v>
      </c>
      <c r="K83" s="30">
        <f t="shared" ref="K83:K88" si="83">SUM(G83:J83)</f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f t="shared" ref="U83:U88" si="84">SUM(L83:T83)</f>
        <v>0</v>
      </c>
      <c r="V83" s="30">
        <v>0</v>
      </c>
      <c r="W83" s="30">
        <v>0</v>
      </c>
      <c r="X83" s="30">
        <v>15783.454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G83" s="30">
        <v>0</v>
      </c>
      <c r="AH83" s="30">
        <v>0</v>
      </c>
      <c r="AI83" s="30">
        <f t="shared" ref="AI83:AI88" si="85">SUM(V83:AH83)</f>
        <v>15783.454</v>
      </c>
      <c r="AJ83" s="30">
        <f t="shared" ref="AJ83:AJ88" si="86">F83+K83+U83+AI83</f>
        <v>758259.76</v>
      </c>
      <c r="AM83" s="28">
        <f t="shared" si="78"/>
        <v>742476.30599999998</v>
      </c>
      <c r="AN83" s="28">
        <f t="shared" si="79"/>
        <v>0</v>
      </c>
      <c r="AO83" s="28">
        <f t="shared" si="80"/>
        <v>0</v>
      </c>
      <c r="AP83" s="28">
        <f t="shared" si="63"/>
        <v>15783.454</v>
      </c>
      <c r="AR83" s="32">
        <f>SUM(AM83:AQ83)</f>
        <v>758259.76</v>
      </c>
    </row>
    <row r="84" spans="1:44" x14ac:dyDescent="0.2">
      <c r="A84" s="10" t="s">
        <v>20</v>
      </c>
      <c r="B84" s="6"/>
      <c r="C84" s="7"/>
      <c r="D84" s="30">
        <v>455221.076</v>
      </c>
      <c r="E84" s="30">
        <v>0</v>
      </c>
      <c r="F84" s="30">
        <f t="shared" si="82"/>
        <v>455221.076</v>
      </c>
      <c r="G84" s="30">
        <v>0</v>
      </c>
      <c r="H84" s="30">
        <v>0</v>
      </c>
      <c r="I84" s="30">
        <v>0</v>
      </c>
      <c r="J84" s="30">
        <v>0</v>
      </c>
      <c r="K84" s="30">
        <f t="shared" si="83"/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f t="shared" si="84"/>
        <v>0</v>
      </c>
      <c r="V84" s="30">
        <v>41031.672000000006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97248.165999999983</v>
      </c>
      <c r="AD84" s="30">
        <v>13647.898999999999</v>
      </c>
      <c r="AE84" s="30">
        <v>13665.908000000001</v>
      </c>
      <c r="AF84" s="30">
        <v>0</v>
      </c>
      <c r="AG84" s="30">
        <v>0</v>
      </c>
      <c r="AH84" s="30">
        <v>18402.754000000001</v>
      </c>
      <c r="AI84" s="30">
        <f t="shared" si="85"/>
        <v>183996.39899999998</v>
      </c>
      <c r="AJ84" s="30">
        <f t="shared" si="86"/>
        <v>639217.47499999998</v>
      </c>
      <c r="AM84" s="28">
        <f t="shared" si="78"/>
        <v>455221.076</v>
      </c>
      <c r="AN84" s="28">
        <f t="shared" si="79"/>
        <v>0</v>
      </c>
      <c r="AO84" s="28">
        <f t="shared" si="80"/>
        <v>0</v>
      </c>
      <c r="AP84" s="28">
        <f t="shared" si="63"/>
        <v>183996.39899999998</v>
      </c>
      <c r="AR84" s="32">
        <f t="shared" ref="AR84:AR88" si="87">SUM(AM84:AQ84)</f>
        <v>639217.47499999998</v>
      </c>
    </row>
    <row r="85" spans="1:44" x14ac:dyDescent="0.2">
      <c r="A85" s="23" t="s">
        <v>21</v>
      </c>
      <c r="B85" s="24"/>
      <c r="C85" s="25"/>
      <c r="D85" s="30">
        <v>239787.42400000003</v>
      </c>
      <c r="E85" s="30">
        <v>0</v>
      </c>
      <c r="F85" s="30">
        <f t="shared" si="82"/>
        <v>239787.42400000003</v>
      </c>
      <c r="G85" s="30">
        <v>0</v>
      </c>
      <c r="H85" s="30">
        <v>0</v>
      </c>
      <c r="I85" s="30">
        <v>0</v>
      </c>
      <c r="J85" s="30">
        <v>0</v>
      </c>
      <c r="K85" s="30">
        <f t="shared" si="83"/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f t="shared" si="84"/>
        <v>0</v>
      </c>
      <c r="V85" s="30">
        <v>135407.26</v>
      </c>
      <c r="W85" s="30">
        <v>0</v>
      </c>
      <c r="X85" s="30">
        <v>0</v>
      </c>
      <c r="Y85" s="30">
        <v>0</v>
      </c>
      <c r="Z85" s="30">
        <v>466322.55300000001</v>
      </c>
      <c r="AA85" s="30">
        <v>515295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G85" s="30">
        <v>0</v>
      </c>
      <c r="AH85" s="30">
        <v>0</v>
      </c>
      <c r="AI85" s="30">
        <f t="shared" si="85"/>
        <v>1117024.8130000001</v>
      </c>
      <c r="AJ85" s="30">
        <f t="shared" si="86"/>
        <v>1356812.2370000002</v>
      </c>
      <c r="AM85" s="28">
        <f t="shared" si="78"/>
        <v>239787.42400000003</v>
      </c>
      <c r="AN85" s="28">
        <f t="shared" si="79"/>
        <v>0</v>
      </c>
      <c r="AO85" s="28">
        <f t="shared" si="80"/>
        <v>0</v>
      </c>
      <c r="AP85" s="28">
        <f t="shared" si="63"/>
        <v>1117024.8130000001</v>
      </c>
      <c r="AR85" s="32">
        <f t="shared" si="87"/>
        <v>1356812.2370000002</v>
      </c>
    </row>
    <row r="86" spans="1:44" x14ac:dyDescent="0.2">
      <c r="A86" s="10" t="s">
        <v>26</v>
      </c>
      <c r="B86" s="6"/>
      <c r="C86" s="7"/>
      <c r="D86" s="30">
        <v>0</v>
      </c>
      <c r="E86" s="30">
        <v>0</v>
      </c>
      <c r="F86" s="30">
        <f t="shared" si="82"/>
        <v>0</v>
      </c>
      <c r="G86" s="30">
        <v>0</v>
      </c>
      <c r="H86" s="30">
        <v>0</v>
      </c>
      <c r="I86" s="30">
        <v>0</v>
      </c>
      <c r="J86" s="30">
        <v>0</v>
      </c>
      <c r="K86" s="30">
        <f t="shared" si="83"/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f t="shared" si="84"/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G86" s="30">
        <v>0</v>
      </c>
      <c r="AH86" s="30">
        <v>0</v>
      </c>
      <c r="AI86" s="30">
        <f t="shared" si="85"/>
        <v>0</v>
      </c>
      <c r="AJ86" s="30">
        <f t="shared" si="86"/>
        <v>0</v>
      </c>
      <c r="AM86" s="28">
        <f t="shared" si="78"/>
        <v>0</v>
      </c>
      <c r="AN86" s="28">
        <f t="shared" si="79"/>
        <v>0</v>
      </c>
      <c r="AO86" s="28">
        <f t="shared" si="80"/>
        <v>0</v>
      </c>
      <c r="AP86" s="28">
        <f t="shared" si="63"/>
        <v>0</v>
      </c>
      <c r="AR86" s="32">
        <f t="shared" si="87"/>
        <v>0</v>
      </c>
    </row>
    <row r="87" spans="1:44" x14ac:dyDescent="0.2">
      <c r="A87" s="10" t="s">
        <v>23</v>
      </c>
      <c r="B87" s="6"/>
      <c r="C87" s="7"/>
      <c r="D87" s="30">
        <v>0</v>
      </c>
      <c r="E87" s="30">
        <v>0</v>
      </c>
      <c r="F87" s="30">
        <f t="shared" si="82"/>
        <v>0</v>
      </c>
      <c r="G87" s="30">
        <v>0</v>
      </c>
      <c r="H87" s="30">
        <v>0</v>
      </c>
      <c r="I87" s="30">
        <v>0</v>
      </c>
      <c r="J87" s="30">
        <v>0</v>
      </c>
      <c r="K87" s="30">
        <f t="shared" si="83"/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f t="shared" si="84"/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G87" s="30">
        <v>0</v>
      </c>
      <c r="AH87" s="30">
        <v>0</v>
      </c>
      <c r="AI87" s="30">
        <f t="shared" si="85"/>
        <v>0</v>
      </c>
      <c r="AJ87" s="30">
        <f t="shared" si="86"/>
        <v>0</v>
      </c>
      <c r="AM87" s="28">
        <f t="shared" si="78"/>
        <v>0</v>
      </c>
      <c r="AN87" s="28">
        <f t="shared" si="79"/>
        <v>0</v>
      </c>
      <c r="AO87" s="28">
        <f t="shared" si="80"/>
        <v>0</v>
      </c>
      <c r="AP87" s="28">
        <f t="shared" si="63"/>
        <v>0</v>
      </c>
      <c r="AR87" s="32">
        <f t="shared" si="87"/>
        <v>0</v>
      </c>
    </row>
    <row r="88" spans="1:44" x14ac:dyDescent="0.2">
      <c r="A88" s="10" t="s">
        <v>24</v>
      </c>
      <c r="B88" s="6"/>
      <c r="C88" s="7"/>
      <c r="D88" s="30">
        <v>0</v>
      </c>
      <c r="E88" s="30">
        <v>0</v>
      </c>
      <c r="F88" s="30">
        <f t="shared" si="82"/>
        <v>0</v>
      </c>
      <c r="G88" s="30">
        <v>0</v>
      </c>
      <c r="H88" s="30">
        <v>0</v>
      </c>
      <c r="I88" s="30">
        <v>0</v>
      </c>
      <c r="J88" s="30">
        <v>0</v>
      </c>
      <c r="K88" s="30">
        <f t="shared" si="83"/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f t="shared" si="84"/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G88" s="30">
        <v>0</v>
      </c>
      <c r="AH88" s="30">
        <v>0</v>
      </c>
      <c r="AI88" s="30">
        <f t="shared" si="85"/>
        <v>0</v>
      </c>
      <c r="AJ88" s="30">
        <f t="shared" si="86"/>
        <v>0</v>
      </c>
      <c r="AM88" s="28">
        <f t="shared" si="78"/>
        <v>0</v>
      </c>
      <c r="AN88" s="28">
        <f t="shared" si="79"/>
        <v>0</v>
      </c>
      <c r="AO88" s="28">
        <f t="shared" si="80"/>
        <v>0</v>
      </c>
      <c r="AP88" s="28">
        <f t="shared" si="63"/>
        <v>0</v>
      </c>
      <c r="AR88" s="32">
        <f t="shared" si="87"/>
        <v>0</v>
      </c>
    </row>
    <row r="89" spans="1:44" x14ac:dyDescent="0.2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</row>
    <row r="90" spans="1:44" ht="15.75" x14ac:dyDescent="0.25">
      <c r="A90" s="20" t="s">
        <v>30</v>
      </c>
      <c r="B90" s="21"/>
      <c r="C90" s="22"/>
      <c r="D90" s="30">
        <v>8545.91</v>
      </c>
      <c r="E90" s="30">
        <v>0</v>
      </c>
      <c r="F90" s="30">
        <f>SUM(F91:F96)</f>
        <v>8545.91</v>
      </c>
      <c r="G90" s="30">
        <v>0</v>
      </c>
      <c r="H90" s="30">
        <v>0</v>
      </c>
      <c r="I90" s="30">
        <v>0</v>
      </c>
      <c r="J90" s="30">
        <v>0</v>
      </c>
      <c r="K90" s="30">
        <f>SUM(K91:K96)</f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f>SUM(U91:U96)</f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104470</v>
      </c>
      <c r="AD90" s="30">
        <v>0</v>
      </c>
      <c r="AE90" s="30">
        <v>0</v>
      </c>
      <c r="AF90" s="30">
        <v>0</v>
      </c>
      <c r="AG90" s="30">
        <v>0</v>
      </c>
      <c r="AH90" s="30">
        <v>69082</v>
      </c>
      <c r="AI90" s="30">
        <f>SUM(AI91:AI96)</f>
        <v>173552</v>
      </c>
      <c r="AJ90" s="30">
        <f t="shared" ref="AJ90" si="88">SUM(AJ91:AJ96)</f>
        <v>182097.91</v>
      </c>
      <c r="AM90" s="28">
        <f t="shared" ref="AM90:AM96" si="89">F90</f>
        <v>8545.91</v>
      </c>
      <c r="AN90" s="28">
        <f t="shared" ref="AN90:AN96" si="90">K90</f>
        <v>0</v>
      </c>
      <c r="AO90" s="28">
        <f t="shared" ref="AO90:AO96" si="91">U90</f>
        <v>0</v>
      </c>
      <c r="AP90" s="28">
        <f t="shared" si="63"/>
        <v>173552</v>
      </c>
      <c r="AR90" s="32">
        <f t="shared" ref="AR90" si="92">SUM(AR91:AR96)</f>
        <v>182097.91</v>
      </c>
    </row>
    <row r="91" spans="1:44" x14ac:dyDescent="0.2">
      <c r="A91" s="10" t="s">
        <v>19</v>
      </c>
      <c r="B91" s="6"/>
      <c r="C91" s="7"/>
      <c r="D91" s="30">
        <v>0</v>
      </c>
      <c r="E91" s="30">
        <v>0</v>
      </c>
      <c r="F91" s="30">
        <f t="shared" ref="F91:F96" si="93">SUM(D91:E91)</f>
        <v>0</v>
      </c>
      <c r="G91" s="30">
        <v>0</v>
      </c>
      <c r="H91" s="30">
        <v>0</v>
      </c>
      <c r="I91" s="30">
        <v>0</v>
      </c>
      <c r="J91" s="30">
        <v>0</v>
      </c>
      <c r="K91" s="30">
        <f t="shared" ref="K91:K96" si="94">SUM(G91:J91)</f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f t="shared" ref="U91:U96" si="95">SUM(L91:T91)</f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G91" s="30">
        <v>0</v>
      </c>
      <c r="AH91" s="30">
        <v>0</v>
      </c>
      <c r="AI91" s="30">
        <f t="shared" ref="AI91:AI96" si="96">SUM(V91:AH91)</f>
        <v>0</v>
      </c>
      <c r="AJ91" s="30">
        <f t="shared" ref="AJ91:AJ96" si="97">F91+K91+U91+AI91</f>
        <v>0</v>
      </c>
      <c r="AM91" s="28">
        <f t="shared" si="89"/>
        <v>0</v>
      </c>
      <c r="AN91" s="28">
        <f t="shared" si="90"/>
        <v>0</v>
      </c>
      <c r="AO91" s="28">
        <f t="shared" si="91"/>
        <v>0</v>
      </c>
      <c r="AP91" s="28">
        <f t="shared" si="63"/>
        <v>0</v>
      </c>
      <c r="AR91" s="32">
        <f>SUM(AM91:AQ91)</f>
        <v>0</v>
      </c>
    </row>
    <row r="92" spans="1:44" x14ac:dyDescent="0.2">
      <c r="A92" s="10" t="s">
        <v>31</v>
      </c>
      <c r="B92" s="6"/>
      <c r="C92" s="7"/>
      <c r="D92" s="30">
        <v>0</v>
      </c>
      <c r="E92" s="30">
        <v>0</v>
      </c>
      <c r="F92" s="30">
        <f t="shared" si="93"/>
        <v>0</v>
      </c>
      <c r="G92" s="30">
        <v>0</v>
      </c>
      <c r="H92" s="30">
        <v>0</v>
      </c>
      <c r="I92" s="30">
        <v>0</v>
      </c>
      <c r="J92" s="30">
        <v>0</v>
      </c>
      <c r="K92" s="30">
        <f t="shared" si="94"/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f t="shared" si="95"/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104470</v>
      </c>
      <c r="AD92" s="30">
        <v>0</v>
      </c>
      <c r="AE92" s="30">
        <v>0</v>
      </c>
      <c r="AF92" s="30">
        <v>0</v>
      </c>
      <c r="AG92" s="30">
        <v>0</v>
      </c>
      <c r="AH92" s="30">
        <v>34672</v>
      </c>
      <c r="AI92" s="30">
        <f t="shared" si="96"/>
        <v>139142</v>
      </c>
      <c r="AJ92" s="30">
        <f t="shared" si="97"/>
        <v>139142</v>
      </c>
      <c r="AM92" s="28">
        <f t="shared" si="89"/>
        <v>0</v>
      </c>
      <c r="AN92" s="28">
        <f t="shared" si="90"/>
        <v>0</v>
      </c>
      <c r="AO92" s="28">
        <f t="shared" si="91"/>
        <v>0</v>
      </c>
      <c r="AP92" s="28">
        <f t="shared" si="63"/>
        <v>139142</v>
      </c>
      <c r="AR92" s="32">
        <f t="shared" ref="AR92:AR96" si="98">SUM(AM92:AQ92)</f>
        <v>139142</v>
      </c>
    </row>
    <row r="93" spans="1:44" x14ac:dyDescent="0.2">
      <c r="A93" s="10" t="s">
        <v>21</v>
      </c>
      <c r="B93" s="6"/>
      <c r="C93" s="7"/>
      <c r="D93" s="30">
        <v>8545.91</v>
      </c>
      <c r="E93" s="30">
        <v>0</v>
      </c>
      <c r="F93" s="30">
        <f t="shared" si="93"/>
        <v>8545.91</v>
      </c>
      <c r="G93" s="30">
        <v>0</v>
      </c>
      <c r="H93" s="30">
        <v>0</v>
      </c>
      <c r="I93" s="30">
        <v>0</v>
      </c>
      <c r="J93" s="30">
        <v>0</v>
      </c>
      <c r="K93" s="30">
        <f t="shared" si="94"/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f t="shared" si="95"/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G93" s="30">
        <v>0</v>
      </c>
      <c r="AH93" s="30">
        <v>34410</v>
      </c>
      <c r="AI93" s="30">
        <f t="shared" si="96"/>
        <v>34410</v>
      </c>
      <c r="AJ93" s="30">
        <f t="shared" si="97"/>
        <v>42955.91</v>
      </c>
      <c r="AM93" s="28">
        <f t="shared" si="89"/>
        <v>8545.91</v>
      </c>
      <c r="AN93" s="28">
        <f t="shared" si="90"/>
        <v>0</v>
      </c>
      <c r="AO93" s="28">
        <f t="shared" si="91"/>
        <v>0</v>
      </c>
      <c r="AP93" s="28">
        <f t="shared" si="63"/>
        <v>34410</v>
      </c>
      <c r="AR93" s="32">
        <f t="shared" si="98"/>
        <v>42955.91</v>
      </c>
    </row>
    <row r="94" spans="1:44" x14ac:dyDescent="0.2">
      <c r="A94" s="10" t="s">
        <v>26</v>
      </c>
      <c r="B94" s="6"/>
      <c r="C94" s="7"/>
      <c r="D94" s="30">
        <v>0</v>
      </c>
      <c r="E94" s="30">
        <v>0</v>
      </c>
      <c r="F94" s="30">
        <f t="shared" si="93"/>
        <v>0</v>
      </c>
      <c r="G94" s="30">
        <v>0</v>
      </c>
      <c r="H94" s="30">
        <v>0</v>
      </c>
      <c r="I94" s="30">
        <v>0</v>
      </c>
      <c r="J94" s="30">
        <v>0</v>
      </c>
      <c r="K94" s="30">
        <f t="shared" si="94"/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f t="shared" si="95"/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G94" s="30">
        <v>0</v>
      </c>
      <c r="AH94" s="30">
        <v>0</v>
      </c>
      <c r="AI94" s="30">
        <f t="shared" si="96"/>
        <v>0</v>
      </c>
      <c r="AJ94" s="30">
        <f t="shared" si="97"/>
        <v>0</v>
      </c>
      <c r="AM94" s="28">
        <f t="shared" si="89"/>
        <v>0</v>
      </c>
      <c r="AN94" s="28">
        <f t="shared" si="90"/>
        <v>0</v>
      </c>
      <c r="AO94" s="28">
        <f t="shared" si="91"/>
        <v>0</v>
      </c>
      <c r="AP94" s="28">
        <f t="shared" si="63"/>
        <v>0</v>
      </c>
      <c r="AR94" s="32">
        <f t="shared" si="98"/>
        <v>0</v>
      </c>
    </row>
    <row r="95" spans="1:44" x14ac:dyDescent="0.2">
      <c r="A95" s="10" t="s">
        <v>32</v>
      </c>
      <c r="B95" s="6"/>
      <c r="C95" s="7"/>
      <c r="D95" s="30">
        <v>0</v>
      </c>
      <c r="E95" s="30">
        <v>0</v>
      </c>
      <c r="F95" s="30">
        <f t="shared" si="93"/>
        <v>0</v>
      </c>
      <c r="G95" s="30">
        <v>0</v>
      </c>
      <c r="H95" s="30">
        <v>0</v>
      </c>
      <c r="I95" s="30">
        <v>0</v>
      </c>
      <c r="J95" s="30">
        <v>0</v>
      </c>
      <c r="K95" s="30">
        <f t="shared" si="94"/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f t="shared" si="95"/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G95" s="30">
        <v>0</v>
      </c>
      <c r="AH95" s="30">
        <v>0</v>
      </c>
      <c r="AI95" s="30">
        <f t="shared" si="96"/>
        <v>0</v>
      </c>
      <c r="AJ95" s="30">
        <f t="shared" si="97"/>
        <v>0</v>
      </c>
      <c r="AM95" s="28">
        <f t="shared" si="89"/>
        <v>0</v>
      </c>
      <c r="AN95" s="28">
        <f t="shared" si="90"/>
        <v>0</v>
      </c>
      <c r="AO95" s="28">
        <f t="shared" si="91"/>
        <v>0</v>
      </c>
      <c r="AP95" s="28">
        <f t="shared" si="63"/>
        <v>0</v>
      </c>
      <c r="AR95" s="32">
        <f t="shared" si="98"/>
        <v>0</v>
      </c>
    </row>
    <row r="96" spans="1:44" x14ac:dyDescent="0.2">
      <c r="A96" s="10" t="s">
        <v>24</v>
      </c>
      <c r="B96" s="6"/>
      <c r="C96" s="7"/>
      <c r="D96" s="30">
        <v>0</v>
      </c>
      <c r="E96" s="30">
        <v>0</v>
      </c>
      <c r="F96" s="30">
        <f t="shared" si="93"/>
        <v>0</v>
      </c>
      <c r="G96" s="30">
        <v>0</v>
      </c>
      <c r="H96" s="30">
        <v>0</v>
      </c>
      <c r="I96" s="30">
        <v>0</v>
      </c>
      <c r="J96" s="30">
        <v>0</v>
      </c>
      <c r="K96" s="30">
        <f t="shared" si="94"/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f t="shared" si="95"/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G96" s="30">
        <v>0</v>
      </c>
      <c r="AH96" s="30">
        <v>0</v>
      </c>
      <c r="AI96" s="30">
        <f t="shared" si="96"/>
        <v>0</v>
      </c>
      <c r="AJ96" s="30">
        <f t="shared" si="97"/>
        <v>0</v>
      </c>
      <c r="AM96" s="28">
        <f t="shared" si="89"/>
        <v>0</v>
      </c>
      <c r="AN96" s="28">
        <f t="shared" si="90"/>
        <v>0</v>
      </c>
      <c r="AO96" s="28">
        <f t="shared" si="91"/>
        <v>0</v>
      </c>
      <c r="AP96" s="28">
        <f t="shared" si="63"/>
        <v>0</v>
      </c>
      <c r="AR96" s="32">
        <f t="shared" si="98"/>
        <v>0</v>
      </c>
    </row>
    <row r="97" spans="1:44" x14ac:dyDescent="0.2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</row>
    <row r="98" spans="1:44" ht="15.75" x14ac:dyDescent="0.25">
      <c r="A98" s="5" t="s">
        <v>33</v>
      </c>
      <c r="B98" s="18"/>
      <c r="C98" s="19"/>
      <c r="D98" s="30">
        <v>881026</v>
      </c>
      <c r="E98" s="30">
        <v>291685</v>
      </c>
      <c r="F98" s="30">
        <f>+F99+F104</f>
        <v>1172711</v>
      </c>
      <c r="G98" s="30">
        <v>23554</v>
      </c>
      <c r="H98" s="30">
        <v>800356</v>
      </c>
      <c r="I98" s="30">
        <v>23614</v>
      </c>
      <c r="J98" s="30">
        <v>777809</v>
      </c>
      <c r="K98" s="30">
        <f>+K99+K104</f>
        <v>1625333</v>
      </c>
      <c r="L98" s="30">
        <v>0</v>
      </c>
      <c r="M98" s="30">
        <v>87650</v>
      </c>
      <c r="N98" s="30">
        <v>0</v>
      </c>
      <c r="O98" s="30">
        <v>0</v>
      </c>
      <c r="P98" s="30">
        <v>18723</v>
      </c>
      <c r="Q98" s="30">
        <v>0</v>
      </c>
      <c r="R98" s="30">
        <v>8924</v>
      </c>
      <c r="S98" s="30">
        <v>0</v>
      </c>
      <c r="T98" s="30">
        <v>0</v>
      </c>
      <c r="U98" s="30">
        <f>+U99+U104</f>
        <v>115297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G98" s="30">
        <v>0</v>
      </c>
      <c r="AH98" s="30">
        <v>0</v>
      </c>
      <c r="AI98" s="30">
        <f>+AI99+AI104</f>
        <v>0</v>
      </c>
      <c r="AJ98" s="30">
        <f>+AJ99+AJ104</f>
        <v>2913341</v>
      </c>
      <c r="AM98" s="28">
        <f>F98</f>
        <v>1172711</v>
      </c>
      <c r="AN98" s="28">
        <f>K98</f>
        <v>1625333</v>
      </c>
      <c r="AO98" s="28">
        <f>U98</f>
        <v>115297</v>
      </c>
      <c r="AP98" s="28">
        <f t="shared" si="63"/>
        <v>0</v>
      </c>
      <c r="AR98" s="32">
        <f>+AR99+AR104</f>
        <v>2913341</v>
      </c>
    </row>
    <row r="99" spans="1:44" ht="15.75" x14ac:dyDescent="0.25">
      <c r="A99" s="5" t="s">
        <v>34</v>
      </c>
      <c r="B99" s="18" t="s">
        <v>55</v>
      </c>
      <c r="C99" s="19"/>
      <c r="D99" s="30">
        <v>445575</v>
      </c>
      <c r="E99" s="30">
        <v>143922</v>
      </c>
      <c r="F99" s="30">
        <f>SUM(F100:F102)</f>
        <v>589497</v>
      </c>
      <c r="G99" s="30">
        <v>11148</v>
      </c>
      <c r="H99" s="30">
        <v>397034</v>
      </c>
      <c r="I99" s="30">
        <v>12475</v>
      </c>
      <c r="J99" s="30">
        <v>398245</v>
      </c>
      <c r="K99" s="30">
        <f>SUM(K100:K102)</f>
        <v>818902</v>
      </c>
      <c r="L99" s="30">
        <v>0</v>
      </c>
      <c r="M99" s="30">
        <v>45879</v>
      </c>
      <c r="N99" s="30">
        <v>0</v>
      </c>
      <c r="O99" s="30">
        <v>0</v>
      </c>
      <c r="P99" s="30">
        <v>12065</v>
      </c>
      <c r="Q99" s="30">
        <v>0</v>
      </c>
      <c r="R99" s="30">
        <v>3197</v>
      </c>
      <c r="S99" s="30">
        <v>0</v>
      </c>
      <c r="T99" s="30">
        <v>0</v>
      </c>
      <c r="U99" s="30">
        <f>SUM(U100:U102)</f>
        <v>61141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>
        <v>0</v>
      </c>
      <c r="AG99" s="30">
        <v>0</v>
      </c>
      <c r="AH99" s="30">
        <v>0</v>
      </c>
      <c r="AI99" s="30">
        <f>SUM(AI100:AI102)</f>
        <v>0</v>
      </c>
      <c r="AJ99" s="30">
        <f t="shared" ref="AJ99" si="99">SUM(AJ100:AJ102)</f>
        <v>1469540</v>
      </c>
      <c r="AM99" s="28">
        <f>F99</f>
        <v>589497</v>
      </c>
      <c r="AN99" s="28">
        <f>K99</f>
        <v>818902</v>
      </c>
      <c r="AO99" s="28">
        <f>U99</f>
        <v>61141</v>
      </c>
      <c r="AP99" s="28">
        <f>AI99</f>
        <v>0</v>
      </c>
      <c r="AR99" s="32">
        <f t="shared" ref="AR99" si="100">SUM(AR100:AR102)</f>
        <v>1469540</v>
      </c>
    </row>
    <row r="100" spans="1:44" x14ac:dyDescent="0.2">
      <c r="A100" s="10" t="s">
        <v>57</v>
      </c>
      <c r="B100" s="6"/>
      <c r="C100" s="7"/>
      <c r="D100" s="30">
        <v>445575</v>
      </c>
      <c r="E100" s="30">
        <v>143922</v>
      </c>
      <c r="F100" s="30">
        <f t="shared" ref="F100:F102" si="101">SUM(D100:E100)</f>
        <v>589497</v>
      </c>
      <c r="G100" s="30">
        <v>11148</v>
      </c>
      <c r="H100" s="30">
        <v>397034</v>
      </c>
      <c r="I100" s="30">
        <v>12475</v>
      </c>
      <c r="J100" s="30">
        <v>398245</v>
      </c>
      <c r="K100" s="30">
        <f t="shared" ref="K100:K102" si="102">SUM(G100:J100)</f>
        <v>818902</v>
      </c>
      <c r="L100" s="30">
        <v>0</v>
      </c>
      <c r="M100" s="30">
        <v>45879</v>
      </c>
      <c r="N100" s="30">
        <v>0</v>
      </c>
      <c r="O100" s="30">
        <v>0</v>
      </c>
      <c r="P100" s="30">
        <v>12065</v>
      </c>
      <c r="Q100" s="30">
        <v>0</v>
      </c>
      <c r="R100" s="30">
        <v>3197</v>
      </c>
      <c r="S100" s="30">
        <v>0</v>
      </c>
      <c r="T100" s="30">
        <v>0</v>
      </c>
      <c r="U100" s="30">
        <f t="shared" ref="U100:U102" si="103">SUM(L100:T100)</f>
        <v>61141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v>0</v>
      </c>
      <c r="AH100" s="30">
        <v>0</v>
      </c>
      <c r="AI100" s="30">
        <f>SUM(V100:AH100)</f>
        <v>0</v>
      </c>
      <c r="AJ100" s="30">
        <f>F100+K100+U100+AI100</f>
        <v>1469540</v>
      </c>
      <c r="AM100" s="28">
        <f>F100</f>
        <v>589497</v>
      </c>
      <c r="AN100" s="28">
        <f>K100</f>
        <v>818902</v>
      </c>
      <c r="AO100" s="28">
        <f>U100</f>
        <v>61141</v>
      </c>
      <c r="AP100" s="28">
        <f t="shared" ref="AP100:AP107" si="104">AI100</f>
        <v>0</v>
      </c>
      <c r="AR100" s="32">
        <f t="shared" ref="AR100:AR102" si="105">SUM(AM100:AQ100)</f>
        <v>1469540</v>
      </c>
    </row>
    <row r="101" spans="1:44" x14ac:dyDescent="0.2">
      <c r="A101" s="23" t="s">
        <v>58</v>
      </c>
      <c r="B101" s="24"/>
      <c r="C101" s="25"/>
      <c r="D101" s="30">
        <v>0</v>
      </c>
      <c r="E101" s="30">
        <v>0</v>
      </c>
      <c r="F101" s="30">
        <f t="shared" si="101"/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f t="shared" si="102"/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f t="shared" si="103"/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  <c r="AE101" s="30">
        <v>0</v>
      </c>
      <c r="AF101" s="30">
        <v>0</v>
      </c>
      <c r="AG101" s="30">
        <v>0</v>
      </c>
      <c r="AH101" s="30">
        <v>0</v>
      </c>
      <c r="AI101" s="30">
        <f>SUM(V101:AH101)</f>
        <v>0</v>
      </c>
      <c r="AJ101" s="30">
        <f>F101+K101+U101+AI101</f>
        <v>0</v>
      </c>
      <c r="AM101" s="28">
        <f>F101</f>
        <v>0</v>
      </c>
      <c r="AN101" s="28">
        <f>K101</f>
        <v>0</v>
      </c>
      <c r="AO101" s="28">
        <f>U101</f>
        <v>0</v>
      </c>
      <c r="AP101" s="28">
        <f t="shared" si="104"/>
        <v>0</v>
      </c>
      <c r="AR101" s="32">
        <f t="shared" si="105"/>
        <v>0</v>
      </c>
    </row>
    <row r="102" spans="1:44" x14ac:dyDescent="0.2">
      <c r="A102" s="23" t="s">
        <v>35</v>
      </c>
      <c r="B102" s="24"/>
      <c r="C102" s="25"/>
      <c r="D102" s="30">
        <v>0</v>
      </c>
      <c r="E102" s="30">
        <v>0</v>
      </c>
      <c r="F102" s="30">
        <f t="shared" si="101"/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f t="shared" si="102"/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f t="shared" si="103"/>
        <v>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  <c r="AD102" s="30">
        <v>0</v>
      </c>
      <c r="AE102" s="30">
        <v>0</v>
      </c>
      <c r="AF102" s="30">
        <v>0</v>
      </c>
      <c r="AG102" s="30">
        <v>0</v>
      </c>
      <c r="AH102" s="30">
        <v>0</v>
      </c>
      <c r="AI102" s="30">
        <f>SUM(V102:AH102)</f>
        <v>0</v>
      </c>
      <c r="AJ102" s="30">
        <f>F102+K102+U102+AI102</f>
        <v>0</v>
      </c>
      <c r="AM102" s="28">
        <f>F102</f>
        <v>0</v>
      </c>
      <c r="AN102" s="28">
        <f>K102</f>
        <v>0</v>
      </c>
      <c r="AO102" s="28">
        <f>U102</f>
        <v>0</v>
      </c>
      <c r="AP102" s="28">
        <f t="shared" si="104"/>
        <v>0</v>
      </c>
      <c r="AR102" s="32">
        <f t="shared" si="105"/>
        <v>0</v>
      </c>
    </row>
    <row r="103" spans="1:44" ht="15.75" x14ac:dyDescent="0.2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 t="s">
        <v>54</v>
      </c>
    </row>
    <row r="104" spans="1:44" ht="15.75" x14ac:dyDescent="0.25">
      <c r="A104" s="20" t="s">
        <v>36</v>
      </c>
      <c r="B104" s="21" t="s">
        <v>56</v>
      </c>
      <c r="C104" s="22"/>
      <c r="D104" s="30">
        <v>435451</v>
      </c>
      <c r="E104" s="30">
        <v>147763</v>
      </c>
      <c r="F104" s="30">
        <f>SUM(F105:F107)</f>
        <v>583214</v>
      </c>
      <c r="G104" s="30">
        <v>12406</v>
      </c>
      <c r="H104" s="30">
        <v>403322</v>
      </c>
      <c r="I104" s="30">
        <v>11139</v>
      </c>
      <c r="J104" s="30">
        <v>379564</v>
      </c>
      <c r="K104" s="30">
        <f>SUM(K105:K107)</f>
        <v>806431</v>
      </c>
      <c r="L104" s="30">
        <v>0</v>
      </c>
      <c r="M104" s="30">
        <v>41771</v>
      </c>
      <c r="N104" s="30">
        <v>0</v>
      </c>
      <c r="O104" s="30">
        <v>0</v>
      </c>
      <c r="P104" s="30">
        <v>6658</v>
      </c>
      <c r="Q104" s="30">
        <v>0</v>
      </c>
      <c r="R104" s="30">
        <v>5727</v>
      </c>
      <c r="S104" s="30">
        <v>0</v>
      </c>
      <c r="T104" s="30">
        <v>0</v>
      </c>
      <c r="U104" s="30">
        <f>SUM(U105:U107)</f>
        <v>54156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30">
        <v>0</v>
      </c>
      <c r="AB104" s="30">
        <v>0</v>
      </c>
      <c r="AC104" s="30">
        <v>0</v>
      </c>
      <c r="AD104" s="30">
        <v>0</v>
      </c>
      <c r="AE104" s="30">
        <v>0</v>
      </c>
      <c r="AF104" s="30">
        <v>0</v>
      </c>
      <c r="AG104" s="30">
        <v>0</v>
      </c>
      <c r="AH104" s="30">
        <v>0</v>
      </c>
      <c r="AI104" s="30">
        <f>SUM(AI105:AI107)</f>
        <v>0</v>
      </c>
      <c r="AJ104" s="30">
        <f t="shared" ref="AJ104" si="106">SUM(AJ105:AJ107)</f>
        <v>1443801</v>
      </c>
      <c r="AM104" s="28">
        <f>F104</f>
        <v>583214</v>
      </c>
      <c r="AN104" s="28">
        <f>K104</f>
        <v>806431</v>
      </c>
      <c r="AO104" s="28">
        <f>U104</f>
        <v>54156</v>
      </c>
      <c r="AP104" s="28">
        <f t="shared" si="104"/>
        <v>0</v>
      </c>
      <c r="AR104" s="32">
        <f t="shared" ref="AR104" si="107">SUM(AR105:AR107)</f>
        <v>1443801</v>
      </c>
    </row>
    <row r="105" spans="1:44" x14ac:dyDescent="0.2">
      <c r="A105" s="10" t="s">
        <v>57</v>
      </c>
      <c r="B105" s="6"/>
      <c r="C105" s="7"/>
      <c r="D105" s="30">
        <v>435451</v>
      </c>
      <c r="E105" s="30">
        <v>147763</v>
      </c>
      <c r="F105" s="30">
        <f t="shared" ref="F105:F107" si="108">SUM(D105:E105)</f>
        <v>583214</v>
      </c>
      <c r="G105" s="30">
        <v>12406</v>
      </c>
      <c r="H105" s="30">
        <v>403322</v>
      </c>
      <c r="I105" s="30">
        <v>11139</v>
      </c>
      <c r="J105" s="30">
        <v>379564</v>
      </c>
      <c r="K105" s="30">
        <f t="shared" ref="K105:K107" si="109">SUM(G105:J105)</f>
        <v>806431</v>
      </c>
      <c r="L105" s="30">
        <v>0</v>
      </c>
      <c r="M105" s="30">
        <v>41771</v>
      </c>
      <c r="N105" s="30">
        <v>0</v>
      </c>
      <c r="O105" s="30">
        <v>0</v>
      </c>
      <c r="P105" s="30">
        <v>6658</v>
      </c>
      <c r="Q105" s="30">
        <v>0</v>
      </c>
      <c r="R105" s="30">
        <v>5727</v>
      </c>
      <c r="S105" s="30">
        <v>0</v>
      </c>
      <c r="T105" s="30">
        <v>0</v>
      </c>
      <c r="U105" s="30">
        <f t="shared" ref="U105:U107" si="110">SUM(L105:T105)</f>
        <v>54156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  <c r="AF105" s="30">
        <v>0</v>
      </c>
      <c r="AG105" s="30">
        <v>0</v>
      </c>
      <c r="AH105" s="30">
        <v>0</v>
      </c>
      <c r="AI105" s="30">
        <f>SUM(V105:AH105)</f>
        <v>0</v>
      </c>
      <c r="AJ105" s="30">
        <f>F105+K105+U105+AI105</f>
        <v>1443801</v>
      </c>
      <c r="AM105" s="28">
        <f>F105</f>
        <v>583214</v>
      </c>
      <c r="AN105" s="28">
        <f>K105</f>
        <v>806431</v>
      </c>
      <c r="AO105" s="28">
        <f>U105</f>
        <v>54156</v>
      </c>
      <c r="AP105" s="28">
        <f t="shared" si="104"/>
        <v>0</v>
      </c>
      <c r="AR105" s="32">
        <f t="shared" ref="AR105:AR107" si="111">SUM(AM105:AQ105)</f>
        <v>1443801</v>
      </c>
    </row>
    <row r="106" spans="1:44" x14ac:dyDescent="0.2">
      <c r="A106" s="23" t="s">
        <v>58</v>
      </c>
      <c r="B106" s="24"/>
      <c r="C106" s="25"/>
      <c r="D106" s="30">
        <v>0</v>
      </c>
      <c r="E106" s="30">
        <v>0</v>
      </c>
      <c r="F106" s="30">
        <f t="shared" si="108"/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f t="shared" si="109"/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f t="shared" si="110"/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>
        <v>0</v>
      </c>
      <c r="AG106" s="30">
        <v>0</v>
      </c>
      <c r="AH106" s="30">
        <v>0</v>
      </c>
      <c r="AI106" s="30">
        <f>SUM(V106:AH106)</f>
        <v>0</v>
      </c>
      <c r="AJ106" s="30">
        <f>F106+K106+U106+AI106</f>
        <v>0</v>
      </c>
      <c r="AM106" s="28">
        <f>F106</f>
        <v>0</v>
      </c>
      <c r="AN106" s="28">
        <f>K106</f>
        <v>0</v>
      </c>
      <c r="AO106" s="28">
        <f>U106</f>
        <v>0</v>
      </c>
      <c r="AP106" s="28">
        <f t="shared" si="104"/>
        <v>0</v>
      </c>
      <c r="AR106" s="32">
        <f t="shared" si="111"/>
        <v>0</v>
      </c>
    </row>
    <row r="107" spans="1:44" x14ac:dyDescent="0.2">
      <c r="A107" s="10" t="s">
        <v>35</v>
      </c>
      <c r="B107" s="6"/>
      <c r="C107" s="7"/>
      <c r="D107" s="30">
        <v>0</v>
      </c>
      <c r="E107" s="30">
        <v>0</v>
      </c>
      <c r="F107" s="30">
        <f t="shared" si="108"/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f t="shared" si="109"/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f t="shared" si="110"/>
        <v>0</v>
      </c>
      <c r="V107" s="30">
        <v>0</v>
      </c>
      <c r="W107" s="30">
        <v>0</v>
      </c>
      <c r="X107" s="30">
        <v>0</v>
      </c>
      <c r="Y107" s="30">
        <v>0</v>
      </c>
      <c r="Z107" s="30">
        <v>0</v>
      </c>
      <c r="AA107" s="30">
        <v>0</v>
      </c>
      <c r="AB107" s="30">
        <v>0</v>
      </c>
      <c r="AC107" s="30">
        <v>0</v>
      </c>
      <c r="AD107" s="30">
        <v>0</v>
      </c>
      <c r="AE107" s="30">
        <v>0</v>
      </c>
      <c r="AF107" s="30">
        <v>0</v>
      </c>
      <c r="AG107" s="30">
        <v>0</v>
      </c>
      <c r="AH107" s="30">
        <v>0</v>
      </c>
      <c r="AI107" s="30">
        <f>SUM(V107:AH107)</f>
        <v>0</v>
      </c>
      <c r="AJ107" s="30">
        <f>F107+K107+U107+AI107</f>
        <v>0</v>
      </c>
      <c r="AM107" s="28">
        <f>F107</f>
        <v>0</v>
      </c>
      <c r="AN107" s="28">
        <f>K107</f>
        <v>0</v>
      </c>
      <c r="AO107" s="28">
        <f>U107</f>
        <v>0</v>
      </c>
      <c r="AP107" s="28">
        <f t="shared" si="104"/>
        <v>0</v>
      </c>
      <c r="AR107" s="32">
        <f t="shared" si="111"/>
        <v>0</v>
      </c>
    </row>
    <row r="108" spans="1:44" x14ac:dyDescent="0.2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</row>
  </sheetData>
  <mergeCells count="2">
    <mergeCell ref="AJ6:AJ7"/>
    <mergeCell ref="A6:C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8"/>
  <sheetViews>
    <sheetView workbookViewId="0">
      <pane xSplit="3" ySplit="7" topLeftCell="D8" activePane="bottomRight" state="frozen"/>
      <selection activeCell="C22" sqref="C22"/>
      <selection pane="topRight" activeCell="C22" sqref="C22"/>
      <selection pane="bottomLeft" activeCell="C22" sqref="C22"/>
      <selection pane="bottomRight" activeCell="D8" sqref="D8"/>
    </sheetView>
  </sheetViews>
  <sheetFormatPr defaultRowHeight="15" x14ac:dyDescent="0.2"/>
  <cols>
    <col min="1" max="1" width="2.28515625" style="2" customWidth="1"/>
    <col min="2" max="2" width="2.140625" style="2" customWidth="1"/>
    <col min="3" max="3" width="45.42578125" style="2" customWidth="1"/>
    <col min="4" max="4" width="18" style="28" bestFit="1" customWidth="1"/>
    <col min="5" max="5" width="12.7109375" style="28" hidden="1" customWidth="1"/>
    <col min="6" max="6" width="15.42578125" style="28" bestFit="1" customWidth="1"/>
    <col min="7" max="7" width="12.7109375" style="28" bestFit="1" customWidth="1"/>
    <col min="8" max="8" width="13.85546875" style="28" hidden="1" customWidth="1"/>
    <col min="9" max="9" width="17.42578125" style="28" bestFit="1" customWidth="1"/>
    <col min="10" max="14" width="13.140625" style="28" bestFit="1" customWidth="1"/>
    <col min="15" max="15" width="15.42578125" style="28" bestFit="1" customWidth="1"/>
    <col min="16" max="17" width="12.7109375" style="28" bestFit="1" customWidth="1"/>
    <col min="18" max="18" width="14.28515625" style="28" bestFit="1" customWidth="1"/>
    <col min="19" max="19" width="12.7109375" style="28" bestFit="1" customWidth="1"/>
    <col min="20" max="20" width="14.7109375" style="28" bestFit="1" customWidth="1"/>
    <col min="21" max="23" width="12.7109375" style="28" bestFit="1" customWidth="1"/>
    <col min="24" max="24" width="17.28515625" style="28" bestFit="1" customWidth="1"/>
    <col min="25" max="26" width="9.140625" style="28"/>
    <col min="27" max="28" width="12.7109375" style="28" bestFit="1" customWidth="1"/>
    <col min="29" max="29" width="9.5703125" style="28" bestFit="1" customWidth="1"/>
    <col min="30" max="30" width="12.7109375" style="28" bestFit="1" customWidth="1"/>
    <col min="31" max="31" width="1.7109375" style="28" customWidth="1"/>
    <col min="32" max="32" width="18.140625" style="32" bestFit="1" customWidth="1"/>
    <col min="33" max="16384" width="9.140625" style="2"/>
  </cols>
  <sheetData>
    <row r="1" spans="1:32" ht="15.75" x14ac:dyDescent="0.25">
      <c r="A1" s="1" t="s">
        <v>37</v>
      </c>
    </row>
    <row r="2" spans="1:32" ht="15.75" x14ac:dyDescent="0.25">
      <c r="A2" s="1" t="str">
        <f>'MOC-SUMMARY'!$A$2</f>
        <v>PMO : Misamis Oriental/Cagayan de Oro</v>
      </c>
    </row>
    <row r="3" spans="1:32" ht="15.75" x14ac:dyDescent="0.25">
      <c r="A3" s="3" t="s">
        <v>38</v>
      </c>
    </row>
    <row r="4" spans="1:32" ht="15.75" x14ac:dyDescent="0.25">
      <c r="A4" s="4" t="str">
        <f>'MOC-SUMMARY'!$A$4</f>
        <v>2018</v>
      </c>
    </row>
    <row r="6" spans="1:32" s="39" customFormat="1" ht="15" customHeight="1" x14ac:dyDescent="0.25">
      <c r="A6" s="70" t="s">
        <v>1</v>
      </c>
      <c r="B6" s="70"/>
      <c r="C6" s="70"/>
      <c r="D6" s="33" t="s">
        <v>48</v>
      </c>
      <c r="E6" s="33" t="s">
        <v>48</v>
      </c>
      <c r="F6" s="50" t="s">
        <v>48</v>
      </c>
      <c r="G6" s="34" t="s">
        <v>49</v>
      </c>
      <c r="H6" s="34" t="s">
        <v>49</v>
      </c>
      <c r="I6" s="52" t="s">
        <v>49</v>
      </c>
      <c r="J6" s="35" t="s">
        <v>50</v>
      </c>
      <c r="K6" s="35" t="s">
        <v>50</v>
      </c>
      <c r="L6" s="35" t="s">
        <v>50</v>
      </c>
      <c r="M6" s="35" t="s">
        <v>50</v>
      </c>
      <c r="N6" s="54" t="s">
        <v>50</v>
      </c>
      <c r="O6" s="36" t="s">
        <v>51</v>
      </c>
      <c r="P6" s="36" t="s">
        <v>51</v>
      </c>
      <c r="Q6" s="36" t="s">
        <v>51</v>
      </c>
      <c r="R6" s="36" t="s">
        <v>51</v>
      </c>
      <c r="S6" s="36" t="s">
        <v>51</v>
      </c>
      <c r="T6" s="36" t="s">
        <v>51</v>
      </c>
      <c r="U6" s="36" t="s">
        <v>51</v>
      </c>
      <c r="V6" s="36" t="s">
        <v>51</v>
      </c>
      <c r="W6" s="56" t="s">
        <v>51</v>
      </c>
      <c r="X6" s="68" t="s">
        <v>52</v>
      </c>
      <c r="Y6" s="37"/>
      <c r="Z6" s="37"/>
      <c r="AA6" s="37"/>
      <c r="AB6" s="37"/>
      <c r="AC6" s="37"/>
      <c r="AD6" s="37"/>
      <c r="AE6" s="37"/>
      <c r="AF6" s="38"/>
    </row>
    <row r="7" spans="1:32" s="39" customFormat="1" ht="15.75" x14ac:dyDescent="0.25">
      <c r="A7" s="71"/>
      <c r="B7" s="71"/>
      <c r="C7" s="71"/>
      <c r="D7" s="40" t="s">
        <v>63</v>
      </c>
      <c r="E7" s="40"/>
      <c r="F7" s="51" t="s">
        <v>43</v>
      </c>
      <c r="G7" s="41" t="s">
        <v>67</v>
      </c>
      <c r="H7" s="41"/>
      <c r="I7" s="53" t="s">
        <v>43</v>
      </c>
      <c r="J7" s="42" t="s">
        <v>71</v>
      </c>
      <c r="K7" s="42" t="s">
        <v>74</v>
      </c>
      <c r="L7" s="42" t="s">
        <v>78</v>
      </c>
      <c r="M7" s="42" t="s">
        <v>79</v>
      </c>
      <c r="N7" s="55" t="s">
        <v>43</v>
      </c>
      <c r="O7" s="43" t="s">
        <v>80</v>
      </c>
      <c r="P7" s="43" t="s">
        <v>82</v>
      </c>
      <c r="Q7" s="43" t="s">
        <v>83</v>
      </c>
      <c r="R7" s="43" t="s">
        <v>93</v>
      </c>
      <c r="S7" s="43" t="s">
        <v>85</v>
      </c>
      <c r="T7" s="43" t="s">
        <v>86</v>
      </c>
      <c r="U7" s="43" t="s">
        <v>88</v>
      </c>
      <c r="V7" s="43" t="s">
        <v>89</v>
      </c>
      <c r="W7" s="57" t="s">
        <v>43</v>
      </c>
      <c r="X7" s="69"/>
      <c r="Y7" s="37"/>
      <c r="Z7" s="37"/>
      <c r="AA7" s="44" t="s">
        <v>48</v>
      </c>
      <c r="AB7" s="44" t="s">
        <v>53</v>
      </c>
      <c r="AC7" s="44" t="s">
        <v>50</v>
      </c>
      <c r="AD7" s="44" t="s">
        <v>51</v>
      </c>
      <c r="AE7" s="45"/>
      <c r="AF7" s="44" t="s">
        <v>52</v>
      </c>
    </row>
    <row r="8" spans="1:32" ht="15.75" x14ac:dyDescent="0.25">
      <c r="A8" s="5" t="s">
        <v>2</v>
      </c>
      <c r="B8" s="6"/>
      <c r="C8" s="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29"/>
    </row>
    <row r="9" spans="1:32" x14ac:dyDescent="0.2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32" x14ac:dyDescent="0.2">
      <c r="A10" s="10" t="s">
        <v>3</v>
      </c>
      <c r="B10" s="6"/>
      <c r="C10" s="7"/>
      <c r="D10" s="30">
        <v>8</v>
      </c>
      <c r="E10" s="30"/>
      <c r="F10" s="30">
        <f>F11+F12</f>
        <v>8</v>
      </c>
      <c r="G10" s="30">
        <v>1</v>
      </c>
      <c r="H10" s="30"/>
      <c r="I10" s="30">
        <f>I11+I12</f>
        <v>1</v>
      </c>
      <c r="J10" s="30">
        <v>1</v>
      </c>
      <c r="K10" s="30">
        <v>1</v>
      </c>
      <c r="L10" s="30">
        <v>19</v>
      </c>
      <c r="M10" s="30">
        <v>2</v>
      </c>
      <c r="N10" s="30">
        <f>N11+N12</f>
        <v>23</v>
      </c>
      <c r="O10" s="30">
        <v>1</v>
      </c>
      <c r="P10" s="30">
        <v>1</v>
      </c>
      <c r="Q10" s="30">
        <v>12</v>
      </c>
      <c r="R10" s="30">
        <v>30</v>
      </c>
      <c r="S10" s="30">
        <v>4</v>
      </c>
      <c r="T10" s="30">
        <v>1</v>
      </c>
      <c r="U10" s="30">
        <v>1</v>
      </c>
      <c r="V10" s="30">
        <v>1</v>
      </c>
      <c r="W10" s="30">
        <f>W11+W12</f>
        <v>51</v>
      </c>
      <c r="X10" s="30">
        <f>+X11+X12</f>
        <v>83</v>
      </c>
      <c r="AA10" s="28">
        <f>F10</f>
        <v>8</v>
      </c>
      <c r="AB10" s="28">
        <f>I10</f>
        <v>1</v>
      </c>
      <c r="AC10" s="28">
        <f>N10</f>
        <v>23</v>
      </c>
      <c r="AD10" s="28">
        <f t="shared" ref="AD10:AD36" si="0">W10</f>
        <v>51</v>
      </c>
      <c r="AF10" s="32">
        <f>+AF11+AF12</f>
        <v>83</v>
      </c>
    </row>
    <row r="11" spans="1:32" x14ac:dyDescent="0.2">
      <c r="A11" s="10" t="s">
        <v>4</v>
      </c>
      <c r="B11" s="6"/>
      <c r="C11" s="7"/>
      <c r="D11" s="30">
        <v>7</v>
      </c>
      <c r="E11" s="30"/>
      <c r="F11" s="30">
        <f t="shared" ref="F11:F12" si="1">SUM(D11:E11)</f>
        <v>7</v>
      </c>
      <c r="G11" s="30">
        <v>0</v>
      </c>
      <c r="H11" s="30"/>
      <c r="I11" s="30">
        <f t="shared" ref="I11:I12" si="2">SUM(G11:H11)</f>
        <v>0</v>
      </c>
      <c r="J11" s="30">
        <v>1</v>
      </c>
      <c r="K11" s="30">
        <v>1</v>
      </c>
      <c r="L11" s="30">
        <v>19</v>
      </c>
      <c r="M11" s="30">
        <v>2</v>
      </c>
      <c r="N11" s="30">
        <f t="shared" ref="N11:N12" si="3">SUM(J11:M11)</f>
        <v>23</v>
      </c>
      <c r="O11" s="30">
        <v>1</v>
      </c>
      <c r="P11" s="30">
        <v>1</v>
      </c>
      <c r="Q11" s="30">
        <v>12</v>
      </c>
      <c r="R11" s="30">
        <v>30</v>
      </c>
      <c r="S11" s="30">
        <v>4</v>
      </c>
      <c r="T11" s="30">
        <v>1</v>
      </c>
      <c r="U11" s="30">
        <v>1</v>
      </c>
      <c r="V11" s="30">
        <v>1</v>
      </c>
      <c r="W11" s="30">
        <f>SUM(O11:V11)</f>
        <v>51</v>
      </c>
      <c r="X11" s="30">
        <f>F11+I11+N11+W11</f>
        <v>81</v>
      </c>
      <c r="AA11" s="28">
        <f>F11</f>
        <v>7</v>
      </c>
      <c r="AB11" s="28">
        <f>I11</f>
        <v>0</v>
      </c>
      <c r="AC11" s="28">
        <f>N11</f>
        <v>23</v>
      </c>
      <c r="AD11" s="28">
        <f t="shared" si="0"/>
        <v>51</v>
      </c>
      <c r="AF11" s="32">
        <f>SUM(AA11:AE11)</f>
        <v>81</v>
      </c>
    </row>
    <row r="12" spans="1:32" x14ac:dyDescent="0.2">
      <c r="A12" s="10" t="s">
        <v>5</v>
      </c>
      <c r="B12" s="6"/>
      <c r="C12" s="7"/>
      <c r="D12" s="30">
        <v>1</v>
      </c>
      <c r="E12" s="30"/>
      <c r="F12" s="30">
        <f t="shared" si="1"/>
        <v>1</v>
      </c>
      <c r="G12" s="30">
        <v>1</v>
      </c>
      <c r="H12" s="30"/>
      <c r="I12" s="30">
        <f t="shared" si="2"/>
        <v>1</v>
      </c>
      <c r="J12" s="30">
        <v>0</v>
      </c>
      <c r="K12" s="30">
        <v>0</v>
      </c>
      <c r="L12" s="30">
        <v>0</v>
      </c>
      <c r="M12" s="30">
        <v>0</v>
      </c>
      <c r="N12" s="30">
        <f t="shared" si="3"/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f>SUM(O12:V12)</f>
        <v>0</v>
      </c>
      <c r="X12" s="30">
        <f>F12+I12+N12+W12</f>
        <v>2</v>
      </c>
      <c r="AA12" s="28">
        <f>F12</f>
        <v>1</v>
      </c>
      <c r="AB12" s="28">
        <f>I12</f>
        <v>1</v>
      </c>
      <c r="AC12" s="28">
        <f>N12</f>
        <v>0</v>
      </c>
      <c r="AD12" s="28">
        <f t="shared" si="0"/>
        <v>0</v>
      </c>
      <c r="AF12" s="32">
        <f>SUM(AA12:AE12)</f>
        <v>2</v>
      </c>
    </row>
    <row r="13" spans="1:32" x14ac:dyDescent="0.2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32" x14ac:dyDescent="0.2">
      <c r="A14" s="10" t="s">
        <v>60</v>
      </c>
      <c r="B14" s="6"/>
      <c r="C14" s="7"/>
      <c r="D14" s="30">
        <v>32874.25</v>
      </c>
      <c r="E14" s="30"/>
      <c r="F14" s="30">
        <f>F15+F16</f>
        <v>32874.25</v>
      </c>
      <c r="G14" s="30">
        <v>5218</v>
      </c>
      <c r="H14" s="30"/>
      <c r="I14" s="30">
        <f>I15+I16</f>
        <v>5218</v>
      </c>
      <c r="J14" s="30">
        <v>134</v>
      </c>
      <c r="K14" s="30">
        <v>199</v>
      </c>
      <c r="L14" s="30">
        <v>10361.700000000001</v>
      </c>
      <c r="M14" s="30">
        <v>979.45</v>
      </c>
      <c r="N14" s="30">
        <f>N15+N16</f>
        <v>11674.150000000001</v>
      </c>
      <c r="O14" s="30">
        <v>490.57</v>
      </c>
      <c r="P14" s="30">
        <v>332.5</v>
      </c>
      <c r="Q14" s="30">
        <v>4978.97</v>
      </c>
      <c r="R14" s="30">
        <v>17918.010000000002</v>
      </c>
      <c r="S14" s="30">
        <v>6245.8099999999995</v>
      </c>
      <c r="T14" s="30">
        <v>332.5</v>
      </c>
      <c r="U14" s="30">
        <v>352.93</v>
      </c>
      <c r="V14" s="30">
        <v>352.93</v>
      </c>
      <c r="W14" s="30">
        <f>W15+W16</f>
        <v>31004.22</v>
      </c>
      <c r="X14" s="30">
        <f>+X15+X16</f>
        <v>80770.62</v>
      </c>
      <c r="AA14" s="28">
        <f>F14</f>
        <v>32874.25</v>
      </c>
      <c r="AB14" s="28">
        <f>I14</f>
        <v>5218</v>
      </c>
      <c r="AC14" s="28">
        <f>N14</f>
        <v>11674.150000000001</v>
      </c>
      <c r="AD14" s="28">
        <f t="shared" si="0"/>
        <v>31004.22</v>
      </c>
      <c r="AF14" s="32">
        <f t="shared" ref="AF14" si="4">+AF15+AF16</f>
        <v>80770.62</v>
      </c>
    </row>
    <row r="15" spans="1:32" x14ac:dyDescent="0.2">
      <c r="A15" s="10" t="s">
        <v>4</v>
      </c>
      <c r="B15" s="6"/>
      <c r="C15" s="7"/>
      <c r="D15" s="30">
        <v>3176.2500000000005</v>
      </c>
      <c r="E15" s="30"/>
      <c r="F15" s="30">
        <f t="shared" ref="F15:F16" si="5">SUM(D15:E15)</f>
        <v>3176.2500000000005</v>
      </c>
      <c r="G15" s="30">
        <v>0</v>
      </c>
      <c r="H15" s="30"/>
      <c r="I15" s="30">
        <f t="shared" ref="I15:I16" si="6">SUM(G15:H15)</f>
        <v>0</v>
      </c>
      <c r="J15" s="30">
        <v>134</v>
      </c>
      <c r="K15" s="30">
        <v>199</v>
      </c>
      <c r="L15" s="30">
        <v>10361.700000000001</v>
      </c>
      <c r="M15" s="30">
        <v>979.45</v>
      </c>
      <c r="N15" s="30">
        <f t="shared" ref="N15:N16" si="7">SUM(J15:M15)</f>
        <v>11674.150000000001</v>
      </c>
      <c r="O15" s="30">
        <v>490.57</v>
      </c>
      <c r="P15" s="30">
        <v>332.5</v>
      </c>
      <c r="Q15" s="30">
        <v>4978.97</v>
      </c>
      <c r="R15" s="30">
        <v>17918.010000000002</v>
      </c>
      <c r="S15" s="30">
        <v>6245.8099999999995</v>
      </c>
      <c r="T15" s="30">
        <v>332.5</v>
      </c>
      <c r="U15" s="30">
        <v>352.93</v>
      </c>
      <c r="V15" s="30">
        <v>352.93</v>
      </c>
      <c r="W15" s="30">
        <f>SUM(O15:V15)</f>
        <v>31004.22</v>
      </c>
      <c r="X15" s="30">
        <f>F15+I15+N15+W15</f>
        <v>45854.62</v>
      </c>
      <c r="AA15" s="28">
        <f>F15</f>
        <v>3176.2500000000005</v>
      </c>
      <c r="AB15" s="28">
        <f>I15</f>
        <v>0</v>
      </c>
      <c r="AC15" s="28">
        <f>N15</f>
        <v>11674.150000000001</v>
      </c>
      <c r="AD15" s="28">
        <f t="shared" si="0"/>
        <v>31004.22</v>
      </c>
      <c r="AF15" s="32">
        <f>SUM(AA15:AE15)</f>
        <v>45854.62</v>
      </c>
    </row>
    <row r="16" spans="1:32" x14ac:dyDescent="0.2">
      <c r="A16" s="10" t="s">
        <v>5</v>
      </c>
      <c r="B16" s="6"/>
      <c r="C16" s="7"/>
      <c r="D16" s="30">
        <v>29698</v>
      </c>
      <c r="E16" s="30"/>
      <c r="F16" s="30">
        <f t="shared" si="5"/>
        <v>29698</v>
      </c>
      <c r="G16" s="30">
        <v>5218</v>
      </c>
      <c r="H16" s="30"/>
      <c r="I16" s="30">
        <f t="shared" si="6"/>
        <v>5218</v>
      </c>
      <c r="J16" s="30">
        <v>0</v>
      </c>
      <c r="K16" s="30">
        <v>0</v>
      </c>
      <c r="L16" s="30">
        <v>0</v>
      </c>
      <c r="M16" s="30">
        <v>0</v>
      </c>
      <c r="N16" s="30">
        <f t="shared" si="7"/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f>SUM(O16:V16)</f>
        <v>0</v>
      </c>
      <c r="X16" s="30">
        <f>F16+I16+N16+W16</f>
        <v>34916</v>
      </c>
      <c r="AA16" s="28">
        <f>F16</f>
        <v>29698</v>
      </c>
      <c r="AB16" s="28">
        <f>I16</f>
        <v>5218</v>
      </c>
      <c r="AC16" s="28">
        <f>N16</f>
        <v>0</v>
      </c>
      <c r="AD16" s="28">
        <f t="shared" si="0"/>
        <v>0</v>
      </c>
      <c r="AF16" s="32">
        <f>SUM(AA16:AE16)</f>
        <v>34916</v>
      </c>
    </row>
    <row r="17" spans="1:32" x14ac:dyDescent="0.2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32" x14ac:dyDescent="0.2">
      <c r="A18" s="10" t="s">
        <v>61</v>
      </c>
      <c r="B18" s="6"/>
      <c r="C18" s="7"/>
      <c r="D18" s="30">
        <v>15209.27</v>
      </c>
      <c r="E18" s="30"/>
      <c r="F18" s="30">
        <f>F19+F20</f>
        <v>15209.27</v>
      </c>
      <c r="G18" s="30">
        <v>1565</v>
      </c>
      <c r="H18" s="30"/>
      <c r="I18" s="30">
        <f>I19+I20</f>
        <v>1565</v>
      </c>
      <c r="J18" s="30">
        <v>40</v>
      </c>
      <c r="K18" s="30">
        <v>129</v>
      </c>
      <c r="L18" s="30">
        <v>8628.9</v>
      </c>
      <c r="M18" s="30">
        <v>704.52</v>
      </c>
      <c r="N18" s="30">
        <f>N19+N20</f>
        <v>9502.42</v>
      </c>
      <c r="O18" s="30">
        <v>278.70999999999998</v>
      </c>
      <c r="P18" s="30">
        <v>119.3</v>
      </c>
      <c r="Q18" s="30">
        <v>3052.0899999999997</v>
      </c>
      <c r="R18" s="30">
        <v>10601.34</v>
      </c>
      <c r="S18" s="30">
        <v>2709.98</v>
      </c>
      <c r="T18" s="30">
        <v>119.3</v>
      </c>
      <c r="U18" s="30">
        <v>313.08999999999997</v>
      </c>
      <c r="V18" s="30">
        <v>313.08999999999997</v>
      </c>
      <c r="W18" s="30">
        <f>W19+W20</f>
        <v>17506.899999999998</v>
      </c>
      <c r="X18" s="30">
        <f>+X19+X20</f>
        <v>43783.59</v>
      </c>
      <c r="AA18" s="28">
        <f>F18</f>
        <v>15209.27</v>
      </c>
      <c r="AB18" s="28">
        <f>I18</f>
        <v>1565</v>
      </c>
      <c r="AC18" s="28">
        <f>N18</f>
        <v>9502.42</v>
      </c>
      <c r="AD18" s="28">
        <f t="shared" si="0"/>
        <v>17506.899999999998</v>
      </c>
      <c r="AF18" s="32">
        <f t="shared" ref="AF18" si="8">+AF19+AF20</f>
        <v>43783.59</v>
      </c>
    </row>
    <row r="19" spans="1:32" x14ac:dyDescent="0.2">
      <c r="A19" s="10" t="s">
        <v>4</v>
      </c>
      <c r="B19" s="6"/>
      <c r="C19" s="7"/>
      <c r="D19" s="30">
        <v>1583.2699999999998</v>
      </c>
      <c r="E19" s="30"/>
      <c r="F19" s="30">
        <f t="shared" ref="F19:F20" si="9">SUM(D19:E19)</f>
        <v>1583.2699999999998</v>
      </c>
      <c r="G19" s="30">
        <v>0</v>
      </c>
      <c r="H19" s="30"/>
      <c r="I19" s="30">
        <f t="shared" ref="I19:I20" si="10">SUM(G19:H19)</f>
        <v>0</v>
      </c>
      <c r="J19" s="30">
        <v>40</v>
      </c>
      <c r="K19" s="30">
        <v>129</v>
      </c>
      <c r="L19" s="30">
        <v>8628.9</v>
      </c>
      <c r="M19" s="30">
        <v>704.52</v>
      </c>
      <c r="N19" s="30">
        <f t="shared" ref="N19:N20" si="11">SUM(J19:M19)</f>
        <v>9502.42</v>
      </c>
      <c r="O19" s="30">
        <v>278.70999999999998</v>
      </c>
      <c r="P19" s="30">
        <v>119.3</v>
      </c>
      <c r="Q19" s="30">
        <v>3052.0899999999997</v>
      </c>
      <c r="R19" s="30">
        <v>10601.34</v>
      </c>
      <c r="S19" s="30">
        <v>2709.98</v>
      </c>
      <c r="T19" s="30">
        <v>119.3</v>
      </c>
      <c r="U19" s="30">
        <v>313.08999999999997</v>
      </c>
      <c r="V19" s="30">
        <v>313.08999999999997</v>
      </c>
      <c r="W19" s="30">
        <f>SUM(O19:V19)</f>
        <v>17506.899999999998</v>
      </c>
      <c r="X19" s="30">
        <f>F19+I19+N19+W19</f>
        <v>28592.589999999997</v>
      </c>
      <c r="AA19" s="28">
        <f>F19</f>
        <v>1583.2699999999998</v>
      </c>
      <c r="AB19" s="28">
        <f>I19</f>
        <v>0</v>
      </c>
      <c r="AC19" s="28">
        <f>N19</f>
        <v>9502.42</v>
      </c>
      <c r="AD19" s="28">
        <f t="shared" si="0"/>
        <v>17506.899999999998</v>
      </c>
      <c r="AF19" s="32">
        <f>SUM(AA19:AE19)</f>
        <v>28592.589999999997</v>
      </c>
    </row>
    <row r="20" spans="1:32" x14ac:dyDescent="0.2">
      <c r="A20" s="10" t="s">
        <v>5</v>
      </c>
      <c r="B20" s="6"/>
      <c r="C20" s="7"/>
      <c r="D20" s="30">
        <v>13626</v>
      </c>
      <c r="E20" s="30"/>
      <c r="F20" s="30">
        <f t="shared" si="9"/>
        <v>13626</v>
      </c>
      <c r="G20" s="30">
        <v>1565</v>
      </c>
      <c r="H20" s="30"/>
      <c r="I20" s="30">
        <f t="shared" si="10"/>
        <v>1565</v>
      </c>
      <c r="J20" s="30">
        <v>0</v>
      </c>
      <c r="K20" s="30">
        <v>0</v>
      </c>
      <c r="L20" s="30">
        <v>0</v>
      </c>
      <c r="M20" s="30">
        <v>0</v>
      </c>
      <c r="N20" s="30">
        <f t="shared" si="11"/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f>SUM(O20:V20)</f>
        <v>0</v>
      </c>
      <c r="X20" s="30">
        <f>F20+I20+N20+W20</f>
        <v>15191</v>
      </c>
      <c r="AA20" s="28">
        <f>F20</f>
        <v>13626</v>
      </c>
      <c r="AB20" s="28">
        <f>I20</f>
        <v>1565</v>
      </c>
      <c r="AC20" s="28">
        <f>N20</f>
        <v>0</v>
      </c>
      <c r="AD20" s="28">
        <f t="shared" si="0"/>
        <v>0</v>
      </c>
      <c r="AF20" s="32">
        <f>SUM(AA20:AE20)</f>
        <v>15191</v>
      </c>
    </row>
    <row r="21" spans="1:32" x14ac:dyDescent="0.2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32" x14ac:dyDescent="0.2">
      <c r="A22" s="10" t="s">
        <v>6</v>
      </c>
      <c r="B22" s="6"/>
      <c r="C22" s="7"/>
      <c r="D22" s="30">
        <v>56445.275999999998</v>
      </c>
      <c r="E22" s="30"/>
      <c r="F22" s="30">
        <f>F23+F24</f>
        <v>56445.275999999998</v>
      </c>
      <c r="G22" s="30">
        <v>784</v>
      </c>
      <c r="H22" s="30"/>
      <c r="I22" s="30">
        <f>I23+I24</f>
        <v>784</v>
      </c>
      <c r="J22" s="30">
        <v>320</v>
      </c>
      <c r="K22" s="30">
        <v>750</v>
      </c>
      <c r="L22" s="30">
        <v>25240.239999999998</v>
      </c>
      <c r="M22" s="30">
        <v>1880</v>
      </c>
      <c r="N22" s="30">
        <f>N23+N24</f>
        <v>28190.239999999998</v>
      </c>
      <c r="O22" s="30">
        <v>1035</v>
      </c>
      <c r="P22" s="30">
        <v>199</v>
      </c>
      <c r="Q22" s="30">
        <v>41341.94</v>
      </c>
      <c r="R22" s="30">
        <v>36831.449999999997</v>
      </c>
      <c r="S22" s="30">
        <v>6266.7</v>
      </c>
      <c r="T22" s="30">
        <v>199</v>
      </c>
      <c r="U22" s="30">
        <v>500</v>
      </c>
      <c r="V22" s="30">
        <v>500</v>
      </c>
      <c r="W22" s="30">
        <f>W23+W24</f>
        <v>86873.09</v>
      </c>
      <c r="X22" s="30">
        <f>+X23+X24</f>
        <v>172292.606</v>
      </c>
      <c r="AA22" s="28">
        <f>F22</f>
        <v>56445.275999999998</v>
      </c>
      <c r="AB22" s="28">
        <f>I22</f>
        <v>784</v>
      </c>
      <c r="AC22" s="28">
        <f>N22</f>
        <v>28190.239999999998</v>
      </c>
      <c r="AD22" s="28">
        <f t="shared" si="0"/>
        <v>86873.09</v>
      </c>
      <c r="AF22" s="32">
        <f>+AF23+AF24</f>
        <v>172292.606</v>
      </c>
    </row>
    <row r="23" spans="1:32" x14ac:dyDescent="0.2">
      <c r="A23" s="10" t="s">
        <v>4</v>
      </c>
      <c r="B23" s="6"/>
      <c r="C23" s="7"/>
      <c r="D23" s="30">
        <v>6345.2759999999998</v>
      </c>
      <c r="E23" s="30"/>
      <c r="F23" s="30">
        <f t="shared" ref="F23:F24" si="12">SUM(D23:E23)</f>
        <v>6345.2759999999998</v>
      </c>
      <c r="G23" s="30">
        <v>0</v>
      </c>
      <c r="H23" s="30"/>
      <c r="I23" s="30">
        <f t="shared" ref="I23:I24" si="13">SUM(G23:H23)</f>
        <v>0</v>
      </c>
      <c r="J23" s="30">
        <v>320</v>
      </c>
      <c r="K23" s="30">
        <v>750</v>
      </c>
      <c r="L23" s="30">
        <v>25240.239999999998</v>
      </c>
      <c r="M23" s="30">
        <v>1880</v>
      </c>
      <c r="N23" s="30">
        <f t="shared" ref="N23:N24" si="14">SUM(J23:M23)</f>
        <v>28190.239999999998</v>
      </c>
      <c r="O23" s="30">
        <v>1035</v>
      </c>
      <c r="P23" s="30">
        <v>199</v>
      </c>
      <c r="Q23" s="30">
        <v>41341.94</v>
      </c>
      <c r="R23" s="30">
        <v>36831.449999999997</v>
      </c>
      <c r="S23" s="30">
        <v>6266.7</v>
      </c>
      <c r="T23" s="30">
        <v>199</v>
      </c>
      <c r="U23" s="30">
        <v>500</v>
      </c>
      <c r="V23" s="30">
        <v>500</v>
      </c>
      <c r="W23" s="30">
        <f>SUM(O23:V23)</f>
        <v>86873.09</v>
      </c>
      <c r="X23" s="30">
        <f>F23+I23+N23+W23</f>
        <v>121408.606</v>
      </c>
      <c r="AA23" s="28">
        <f>F23</f>
        <v>6345.2759999999998</v>
      </c>
      <c r="AB23" s="28">
        <f>I23</f>
        <v>0</v>
      </c>
      <c r="AC23" s="28">
        <f>N23</f>
        <v>28190.239999999998</v>
      </c>
      <c r="AD23" s="28">
        <f t="shared" si="0"/>
        <v>86873.09</v>
      </c>
      <c r="AF23" s="32">
        <f>SUM(AA23:AE23)</f>
        <v>121408.606</v>
      </c>
    </row>
    <row r="24" spans="1:32" x14ac:dyDescent="0.2">
      <c r="A24" s="10" t="s">
        <v>5</v>
      </c>
      <c r="B24" s="6"/>
      <c r="C24" s="7"/>
      <c r="D24" s="30">
        <v>50100</v>
      </c>
      <c r="E24" s="30"/>
      <c r="F24" s="30">
        <f t="shared" si="12"/>
        <v>50100</v>
      </c>
      <c r="G24" s="30">
        <v>784</v>
      </c>
      <c r="H24" s="30"/>
      <c r="I24" s="30">
        <f t="shared" si="13"/>
        <v>784</v>
      </c>
      <c r="J24" s="30">
        <v>0</v>
      </c>
      <c r="K24" s="30">
        <v>0</v>
      </c>
      <c r="L24" s="30">
        <v>0</v>
      </c>
      <c r="M24" s="30">
        <v>0</v>
      </c>
      <c r="N24" s="30">
        <f t="shared" si="14"/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f>SUM(O24:V24)</f>
        <v>0</v>
      </c>
      <c r="X24" s="30">
        <f>F24+I24+N24+W24</f>
        <v>50884</v>
      </c>
      <c r="AA24" s="28">
        <f>F24</f>
        <v>50100</v>
      </c>
      <c r="AB24" s="28">
        <f>I24</f>
        <v>784</v>
      </c>
      <c r="AC24" s="28">
        <f>N24</f>
        <v>0</v>
      </c>
      <c r="AD24" s="28">
        <f t="shared" si="0"/>
        <v>0</v>
      </c>
      <c r="AF24" s="32">
        <f>SUM(AA24:AE24)</f>
        <v>50884</v>
      </c>
    </row>
    <row r="25" spans="1:32" x14ac:dyDescent="0.2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32" x14ac:dyDescent="0.2">
      <c r="A26" s="10" t="s">
        <v>7</v>
      </c>
      <c r="B26" s="6"/>
      <c r="C26" s="7"/>
      <c r="D26" s="30">
        <v>558.17000000000007</v>
      </c>
      <c r="E26" s="30"/>
      <c r="F26" s="30">
        <f>F27+F28</f>
        <v>558.17000000000007</v>
      </c>
      <c r="G26" s="30">
        <v>102.965</v>
      </c>
      <c r="H26" s="30"/>
      <c r="I26" s="30">
        <f>I27+I28</f>
        <v>102.965</v>
      </c>
      <c r="J26" s="30">
        <v>36.89</v>
      </c>
      <c r="K26" s="30">
        <v>53.97</v>
      </c>
      <c r="L26" s="30">
        <v>1252.18</v>
      </c>
      <c r="M26" s="30">
        <v>105.33</v>
      </c>
      <c r="N26" s="30">
        <f>N27+N28</f>
        <v>1448.37</v>
      </c>
      <c r="O26" s="30">
        <v>56.17</v>
      </c>
      <c r="P26" s="30">
        <v>47.35</v>
      </c>
      <c r="Q26" s="30">
        <v>750.9</v>
      </c>
      <c r="R26" s="30">
        <v>1721.92</v>
      </c>
      <c r="S26" s="30">
        <v>292.68</v>
      </c>
      <c r="T26" s="30">
        <v>47.35</v>
      </c>
      <c r="U26" s="30">
        <v>51.4</v>
      </c>
      <c r="V26" s="30">
        <v>41.5</v>
      </c>
      <c r="W26" s="30">
        <f>W27+W28</f>
        <v>3009.27</v>
      </c>
      <c r="X26" s="30">
        <f>+X27+X28</f>
        <v>5118.7749999999996</v>
      </c>
      <c r="AA26" s="28">
        <f>F26</f>
        <v>558.17000000000007</v>
      </c>
      <c r="AB26" s="28">
        <f>I26</f>
        <v>102.965</v>
      </c>
      <c r="AC26" s="28">
        <f>N26</f>
        <v>1448.37</v>
      </c>
      <c r="AD26" s="28">
        <f t="shared" si="0"/>
        <v>3009.27</v>
      </c>
      <c r="AF26" s="32">
        <f t="shared" ref="AF26" si="15">+AF27+AF28</f>
        <v>5118.7749999999996</v>
      </c>
    </row>
    <row r="27" spans="1:32" x14ac:dyDescent="0.2">
      <c r="A27" s="10" t="s">
        <v>4</v>
      </c>
      <c r="B27" s="6"/>
      <c r="C27" s="7"/>
      <c r="D27" s="30">
        <v>375.11</v>
      </c>
      <c r="E27" s="30"/>
      <c r="F27" s="30">
        <f t="shared" ref="F27:F28" si="16">SUM(D27:E27)</f>
        <v>375.11</v>
      </c>
      <c r="G27" s="30">
        <v>0</v>
      </c>
      <c r="H27" s="30"/>
      <c r="I27" s="30">
        <f t="shared" ref="I27:I28" si="17">SUM(G27:H27)</f>
        <v>0</v>
      </c>
      <c r="J27" s="30">
        <v>36.89</v>
      </c>
      <c r="K27" s="30">
        <v>53.97</v>
      </c>
      <c r="L27" s="30">
        <v>1252.18</v>
      </c>
      <c r="M27" s="30">
        <v>105.33</v>
      </c>
      <c r="N27" s="30">
        <f t="shared" ref="N27:N28" si="18">SUM(J27:M27)</f>
        <v>1448.37</v>
      </c>
      <c r="O27" s="30">
        <v>56.17</v>
      </c>
      <c r="P27" s="30">
        <v>47.35</v>
      </c>
      <c r="Q27" s="30">
        <v>750.9</v>
      </c>
      <c r="R27" s="30">
        <v>1721.92</v>
      </c>
      <c r="S27" s="30">
        <v>292.68</v>
      </c>
      <c r="T27" s="30">
        <v>47.35</v>
      </c>
      <c r="U27" s="30">
        <v>51.4</v>
      </c>
      <c r="V27" s="30">
        <v>41.5</v>
      </c>
      <c r="W27" s="30">
        <f>SUM(O27:V27)</f>
        <v>3009.27</v>
      </c>
      <c r="X27" s="30">
        <f>F27+I27+N27+W27</f>
        <v>4832.75</v>
      </c>
      <c r="AA27" s="28">
        <f>F27</f>
        <v>375.11</v>
      </c>
      <c r="AB27" s="28">
        <f>I27</f>
        <v>0</v>
      </c>
      <c r="AC27" s="28">
        <f>N27</f>
        <v>1448.37</v>
      </c>
      <c r="AD27" s="28">
        <f t="shared" si="0"/>
        <v>3009.27</v>
      </c>
      <c r="AF27" s="32">
        <f>SUM(AA27:AE27)</f>
        <v>4832.75</v>
      </c>
    </row>
    <row r="28" spans="1:32" x14ac:dyDescent="0.2">
      <c r="A28" s="10" t="s">
        <v>5</v>
      </c>
      <c r="B28" s="6"/>
      <c r="C28" s="7"/>
      <c r="D28" s="30">
        <v>183.06</v>
      </c>
      <c r="E28" s="30"/>
      <c r="F28" s="30">
        <f t="shared" si="16"/>
        <v>183.06</v>
      </c>
      <c r="G28" s="30">
        <v>102.965</v>
      </c>
      <c r="H28" s="30"/>
      <c r="I28" s="30">
        <f t="shared" si="17"/>
        <v>102.965</v>
      </c>
      <c r="J28" s="30">
        <v>0</v>
      </c>
      <c r="K28" s="30">
        <v>0</v>
      </c>
      <c r="L28" s="30">
        <v>0</v>
      </c>
      <c r="M28" s="30">
        <v>0</v>
      </c>
      <c r="N28" s="30">
        <f t="shared" si="18"/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f>SUM(O28:V28)</f>
        <v>0</v>
      </c>
      <c r="X28" s="30">
        <f>F28+I28+N28+W28</f>
        <v>286.02499999999998</v>
      </c>
      <c r="AA28" s="28">
        <f>F28</f>
        <v>183.06</v>
      </c>
      <c r="AB28" s="28">
        <f>I28</f>
        <v>102.965</v>
      </c>
      <c r="AC28" s="28">
        <f>N28</f>
        <v>0</v>
      </c>
      <c r="AD28" s="28">
        <f t="shared" si="0"/>
        <v>0</v>
      </c>
      <c r="AF28" s="32">
        <f>SUM(AA28:AE28)</f>
        <v>286.02499999999998</v>
      </c>
    </row>
    <row r="29" spans="1:32" x14ac:dyDescent="0.2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32" x14ac:dyDescent="0.2">
      <c r="A30" s="10" t="s">
        <v>8</v>
      </c>
      <c r="B30" s="6"/>
      <c r="C30" s="7"/>
      <c r="D30" s="30">
        <v>107.17000000000002</v>
      </c>
      <c r="E30" s="30"/>
      <c r="F30" s="30">
        <f>F31+F32</f>
        <v>107.17000000000002</v>
      </c>
      <c r="G30" s="30">
        <v>15.4</v>
      </c>
      <c r="H30" s="30"/>
      <c r="I30" s="30">
        <f>I31+I32</f>
        <v>15.4</v>
      </c>
      <c r="J30" s="30">
        <v>6.53</v>
      </c>
      <c r="K30" s="30">
        <v>9</v>
      </c>
      <c r="L30" s="30">
        <v>237.86999999999998</v>
      </c>
      <c r="M30" s="30">
        <v>19.53</v>
      </c>
      <c r="N30" s="30">
        <f>N31+N32</f>
        <v>272.92999999999995</v>
      </c>
      <c r="O30" s="30">
        <v>9.8000000000000007</v>
      </c>
      <c r="P30" s="30">
        <v>8.6</v>
      </c>
      <c r="Q30" s="30">
        <v>188.85</v>
      </c>
      <c r="R30" s="30">
        <v>320.69</v>
      </c>
      <c r="S30" s="30">
        <v>67.930000000000007</v>
      </c>
      <c r="T30" s="30">
        <v>8.6</v>
      </c>
      <c r="U30" s="30">
        <v>10.5</v>
      </c>
      <c r="V30" s="30">
        <v>10.5</v>
      </c>
      <c r="W30" s="30">
        <f>W31+W32</f>
        <v>625.47000000000014</v>
      </c>
      <c r="X30" s="30">
        <f>+X31+X32</f>
        <v>1020.9700000000001</v>
      </c>
      <c r="AA30" s="28">
        <f>F30</f>
        <v>107.17000000000002</v>
      </c>
      <c r="AB30" s="28">
        <f>I30</f>
        <v>15.4</v>
      </c>
      <c r="AC30" s="28">
        <f>N30</f>
        <v>272.92999999999995</v>
      </c>
      <c r="AD30" s="28">
        <f t="shared" si="0"/>
        <v>625.47000000000014</v>
      </c>
      <c r="AF30" s="32">
        <f>+AF31+AF32</f>
        <v>1020.9700000000001</v>
      </c>
    </row>
    <row r="31" spans="1:32" x14ac:dyDescent="0.2">
      <c r="A31" s="10" t="s">
        <v>4</v>
      </c>
      <c r="B31" s="6"/>
      <c r="C31" s="7"/>
      <c r="D31" s="30">
        <v>74.930000000000007</v>
      </c>
      <c r="E31" s="30"/>
      <c r="F31" s="30">
        <f t="shared" ref="F31:F32" si="19">SUM(D31:E31)</f>
        <v>74.930000000000007</v>
      </c>
      <c r="G31" s="30">
        <v>0</v>
      </c>
      <c r="H31" s="30"/>
      <c r="I31" s="30">
        <f t="shared" ref="I31:I32" si="20">SUM(G31:H31)</f>
        <v>0</v>
      </c>
      <c r="J31" s="30">
        <v>6.53</v>
      </c>
      <c r="K31" s="30">
        <v>9</v>
      </c>
      <c r="L31" s="30">
        <v>237.86999999999998</v>
      </c>
      <c r="M31" s="30">
        <v>19.53</v>
      </c>
      <c r="N31" s="30">
        <f t="shared" ref="N31:N32" si="21">SUM(J31:M31)</f>
        <v>272.92999999999995</v>
      </c>
      <c r="O31" s="30">
        <v>9.8000000000000007</v>
      </c>
      <c r="P31" s="30">
        <v>8.6</v>
      </c>
      <c r="Q31" s="30">
        <v>188.85</v>
      </c>
      <c r="R31" s="30">
        <v>320.69</v>
      </c>
      <c r="S31" s="30">
        <v>67.930000000000007</v>
      </c>
      <c r="T31" s="30">
        <v>8.6</v>
      </c>
      <c r="U31" s="30">
        <v>10.5</v>
      </c>
      <c r="V31" s="30">
        <v>10.5</v>
      </c>
      <c r="W31" s="30">
        <f>SUM(O31:V31)</f>
        <v>625.47000000000014</v>
      </c>
      <c r="X31" s="30">
        <f>F31+I31+N31+W31</f>
        <v>973.33000000000015</v>
      </c>
      <c r="AA31" s="28">
        <f>F31</f>
        <v>74.930000000000007</v>
      </c>
      <c r="AB31" s="28">
        <f>I31</f>
        <v>0</v>
      </c>
      <c r="AC31" s="28">
        <f>N31</f>
        <v>272.92999999999995</v>
      </c>
      <c r="AD31" s="28">
        <f t="shared" si="0"/>
        <v>625.47000000000014</v>
      </c>
      <c r="AF31" s="32">
        <f>SUM(AA31:AE31)</f>
        <v>973.33000000000015</v>
      </c>
    </row>
    <row r="32" spans="1:32" x14ac:dyDescent="0.2">
      <c r="A32" s="10" t="s">
        <v>5</v>
      </c>
      <c r="B32" s="6"/>
      <c r="C32" s="7"/>
      <c r="D32" s="30">
        <v>32.24</v>
      </c>
      <c r="E32" s="30"/>
      <c r="F32" s="30">
        <f t="shared" si="19"/>
        <v>32.24</v>
      </c>
      <c r="G32" s="30">
        <v>15.4</v>
      </c>
      <c r="H32" s="30"/>
      <c r="I32" s="30">
        <f t="shared" si="20"/>
        <v>15.4</v>
      </c>
      <c r="J32" s="30">
        <v>0</v>
      </c>
      <c r="K32" s="30">
        <v>0</v>
      </c>
      <c r="L32" s="30">
        <v>0</v>
      </c>
      <c r="M32" s="30">
        <v>0</v>
      </c>
      <c r="N32" s="30">
        <f t="shared" si="21"/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f>SUM(O32:V32)</f>
        <v>0</v>
      </c>
      <c r="X32" s="30">
        <f>F32+I32+N32+W32</f>
        <v>47.64</v>
      </c>
      <c r="AA32" s="28">
        <f>F32</f>
        <v>32.24</v>
      </c>
      <c r="AB32" s="28">
        <f>I32</f>
        <v>15.4</v>
      </c>
      <c r="AC32" s="28">
        <f>N32</f>
        <v>0</v>
      </c>
      <c r="AD32" s="28">
        <f t="shared" si="0"/>
        <v>0</v>
      </c>
      <c r="AF32" s="32">
        <f>SUM(AA32:AE32)</f>
        <v>47.64</v>
      </c>
    </row>
    <row r="33" spans="1:32" x14ac:dyDescent="0.2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32" x14ac:dyDescent="0.2">
      <c r="A34" s="10" t="s">
        <v>9</v>
      </c>
      <c r="B34" s="6"/>
      <c r="C34" s="7"/>
      <c r="D34" s="30">
        <v>31.075000000000003</v>
      </c>
      <c r="E34" s="30"/>
      <c r="F34" s="30">
        <f>F35+F36</f>
        <v>31.075000000000003</v>
      </c>
      <c r="G34" s="30">
        <v>4.5</v>
      </c>
      <c r="H34" s="30"/>
      <c r="I34" s="30">
        <f>I35+I36</f>
        <v>4.5</v>
      </c>
      <c r="J34" s="30">
        <v>2.5249999999999999</v>
      </c>
      <c r="K34" s="30">
        <v>2.5</v>
      </c>
      <c r="L34" s="30">
        <v>40.965000000000003</v>
      </c>
      <c r="M34" s="30">
        <v>7.3</v>
      </c>
      <c r="N34" s="30">
        <f>N35+N36</f>
        <v>53.29</v>
      </c>
      <c r="O34" s="30">
        <v>3.7</v>
      </c>
      <c r="P34" s="30">
        <v>6.5</v>
      </c>
      <c r="Q34" s="30">
        <v>30.279999999999998</v>
      </c>
      <c r="R34" s="30">
        <v>82.217499999999973</v>
      </c>
      <c r="S34" s="30">
        <v>11.645</v>
      </c>
      <c r="T34" s="30">
        <v>6.4</v>
      </c>
      <c r="U34" s="30">
        <v>1.3</v>
      </c>
      <c r="V34" s="30">
        <v>1.4</v>
      </c>
      <c r="W34" s="30">
        <f>W35+W36</f>
        <v>143.4425</v>
      </c>
      <c r="X34" s="30">
        <f>+X35+X36</f>
        <v>232.3075</v>
      </c>
      <c r="AA34" s="28">
        <f>F34</f>
        <v>31.075000000000003</v>
      </c>
      <c r="AB34" s="28">
        <f>I34</f>
        <v>4.5</v>
      </c>
      <c r="AC34" s="28">
        <f>N34</f>
        <v>53.29</v>
      </c>
      <c r="AD34" s="28">
        <f t="shared" si="0"/>
        <v>143.4425</v>
      </c>
      <c r="AF34" s="32">
        <f t="shared" ref="AF34" si="22">+AF35+AF36</f>
        <v>232.3075</v>
      </c>
    </row>
    <row r="35" spans="1:32" x14ac:dyDescent="0.2">
      <c r="A35" s="10" t="s">
        <v>4</v>
      </c>
      <c r="B35" s="6"/>
      <c r="C35" s="7"/>
      <c r="D35" s="30">
        <v>23.175000000000001</v>
      </c>
      <c r="E35" s="30"/>
      <c r="F35" s="30">
        <f t="shared" ref="F35:F36" si="23">SUM(D35:E35)</f>
        <v>23.175000000000001</v>
      </c>
      <c r="G35" s="30">
        <v>0</v>
      </c>
      <c r="H35" s="30"/>
      <c r="I35" s="30">
        <f t="shared" ref="I35:I36" si="24">SUM(G35:H35)</f>
        <v>0</v>
      </c>
      <c r="J35" s="30">
        <v>2.5249999999999999</v>
      </c>
      <c r="K35" s="30">
        <v>2.5</v>
      </c>
      <c r="L35" s="30">
        <v>40.965000000000003</v>
      </c>
      <c r="M35" s="30">
        <v>7.3</v>
      </c>
      <c r="N35" s="30">
        <f t="shared" ref="N35:N36" si="25">SUM(J35:M35)</f>
        <v>53.29</v>
      </c>
      <c r="O35" s="30">
        <v>3.7</v>
      </c>
      <c r="P35" s="30">
        <v>6.5</v>
      </c>
      <c r="Q35" s="30">
        <v>30.279999999999998</v>
      </c>
      <c r="R35" s="30">
        <v>82.217499999999973</v>
      </c>
      <c r="S35" s="30">
        <v>11.645</v>
      </c>
      <c r="T35" s="30">
        <v>6.4</v>
      </c>
      <c r="U35" s="30">
        <v>1.3</v>
      </c>
      <c r="V35" s="30">
        <v>1.4</v>
      </c>
      <c r="W35" s="30">
        <f>SUM(O35:V35)</f>
        <v>143.4425</v>
      </c>
      <c r="X35" s="30">
        <f>F35+I35+N35+W35</f>
        <v>219.9075</v>
      </c>
      <c r="AA35" s="28">
        <f>F35</f>
        <v>23.175000000000001</v>
      </c>
      <c r="AB35" s="28">
        <f>I35</f>
        <v>0</v>
      </c>
      <c r="AC35" s="28">
        <f>N35</f>
        <v>53.29</v>
      </c>
      <c r="AD35" s="28">
        <f t="shared" si="0"/>
        <v>143.4425</v>
      </c>
      <c r="AF35" s="32">
        <f>SUM(AA35:AE35)</f>
        <v>219.9075</v>
      </c>
    </row>
    <row r="36" spans="1:32" x14ac:dyDescent="0.2">
      <c r="A36" s="10" t="s">
        <v>5</v>
      </c>
      <c r="B36" s="6"/>
      <c r="C36" s="7"/>
      <c r="D36" s="30">
        <v>7.9</v>
      </c>
      <c r="E36" s="30"/>
      <c r="F36" s="30">
        <f t="shared" si="23"/>
        <v>7.9</v>
      </c>
      <c r="G36" s="30">
        <v>4.5</v>
      </c>
      <c r="H36" s="30"/>
      <c r="I36" s="30">
        <f t="shared" si="24"/>
        <v>4.5</v>
      </c>
      <c r="J36" s="30">
        <v>0</v>
      </c>
      <c r="K36" s="30">
        <v>0</v>
      </c>
      <c r="L36" s="30">
        <v>0</v>
      </c>
      <c r="M36" s="30">
        <v>0</v>
      </c>
      <c r="N36" s="30">
        <f t="shared" si="25"/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f>SUM(O36:V36)</f>
        <v>0</v>
      </c>
      <c r="X36" s="30">
        <f>F36+I36+N36+W36</f>
        <v>12.4</v>
      </c>
      <c r="AA36" s="28">
        <f>F36</f>
        <v>7.9</v>
      </c>
      <c r="AB36" s="28">
        <f>I36</f>
        <v>4.5</v>
      </c>
      <c r="AC36" s="28">
        <f>N36</f>
        <v>0</v>
      </c>
      <c r="AD36" s="28">
        <f t="shared" si="0"/>
        <v>0</v>
      </c>
      <c r="AF36" s="32">
        <f>SUM(AA36:AE36)</f>
        <v>12.4</v>
      </c>
    </row>
    <row r="37" spans="1:32" x14ac:dyDescent="0.2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32" x14ac:dyDescent="0.2">
      <c r="A38" s="10" t="s">
        <v>10</v>
      </c>
      <c r="B38" s="6"/>
      <c r="C38" s="7"/>
      <c r="D38" s="30">
        <v>0</v>
      </c>
      <c r="E38" s="30"/>
      <c r="F38" s="30">
        <f>F39+F40</f>
        <v>0</v>
      </c>
      <c r="G38" s="30">
        <v>15.92</v>
      </c>
      <c r="H38" s="30"/>
      <c r="I38" s="30">
        <f>I39+I40</f>
        <v>15.92</v>
      </c>
      <c r="J38" s="30">
        <v>0</v>
      </c>
      <c r="K38" s="30">
        <v>0</v>
      </c>
      <c r="L38" s="30">
        <v>0</v>
      </c>
      <c r="M38" s="30">
        <v>0</v>
      </c>
      <c r="N38" s="30">
        <f>N39+N40</f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f>W39+W40</f>
        <v>0</v>
      </c>
      <c r="X38" s="30">
        <f>+X39+X40</f>
        <v>15.92</v>
      </c>
      <c r="AA38" s="28">
        <f t="shared" ref="AA38:AA44" si="26">F38</f>
        <v>0</v>
      </c>
      <c r="AB38" s="28">
        <f t="shared" ref="AB38:AB44" si="27">I38</f>
        <v>15.92</v>
      </c>
      <c r="AC38" s="28">
        <f t="shared" ref="AC38:AC44" si="28">N38</f>
        <v>0</v>
      </c>
      <c r="AD38" s="28">
        <f t="shared" ref="AD38:AD98" si="29">W38</f>
        <v>0</v>
      </c>
      <c r="AF38" s="32">
        <f t="shared" ref="AF38" si="30">+AF39+AF40</f>
        <v>15.92</v>
      </c>
    </row>
    <row r="39" spans="1:32" x14ac:dyDescent="0.2">
      <c r="A39" s="10" t="s">
        <v>4</v>
      </c>
      <c r="B39" s="6"/>
      <c r="C39" s="7"/>
      <c r="D39" s="30">
        <v>0</v>
      </c>
      <c r="E39" s="30"/>
      <c r="F39" s="30">
        <f t="shared" ref="F39:F40" si="31">SUM(D39:E39)</f>
        <v>0</v>
      </c>
      <c r="G39" s="30">
        <v>0</v>
      </c>
      <c r="H39" s="30"/>
      <c r="I39" s="30">
        <f t="shared" ref="I39:I40" si="32">SUM(G39:H39)</f>
        <v>0</v>
      </c>
      <c r="J39" s="30">
        <v>0</v>
      </c>
      <c r="K39" s="30">
        <v>0</v>
      </c>
      <c r="L39" s="30">
        <v>0</v>
      </c>
      <c r="M39" s="30">
        <v>0</v>
      </c>
      <c r="N39" s="30">
        <f t="shared" ref="N39:N40" si="33">SUM(J39:M39)</f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f>SUM(O39:V39)</f>
        <v>0</v>
      </c>
      <c r="X39" s="30">
        <f>F39+I39+N39+W39</f>
        <v>0</v>
      </c>
      <c r="AA39" s="28">
        <f t="shared" si="26"/>
        <v>0</v>
      </c>
      <c r="AB39" s="28">
        <f t="shared" si="27"/>
        <v>0</v>
      </c>
      <c r="AC39" s="28">
        <f t="shared" si="28"/>
        <v>0</v>
      </c>
      <c r="AD39" s="28">
        <f t="shared" si="29"/>
        <v>0</v>
      </c>
      <c r="AF39" s="32">
        <f>SUM(AA39:AE39)</f>
        <v>0</v>
      </c>
    </row>
    <row r="40" spans="1:32" x14ac:dyDescent="0.2">
      <c r="A40" s="10" t="s">
        <v>5</v>
      </c>
      <c r="B40" s="6"/>
      <c r="C40" s="7"/>
      <c r="D40" s="30">
        <v>0</v>
      </c>
      <c r="E40" s="30"/>
      <c r="F40" s="30">
        <f t="shared" si="31"/>
        <v>0</v>
      </c>
      <c r="G40" s="30">
        <v>15.92</v>
      </c>
      <c r="H40" s="30"/>
      <c r="I40" s="30">
        <f t="shared" si="32"/>
        <v>15.92</v>
      </c>
      <c r="J40" s="30">
        <v>0</v>
      </c>
      <c r="K40" s="30">
        <v>0</v>
      </c>
      <c r="L40" s="30">
        <v>0</v>
      </c>
      <c r="M40" s="30">
        <v>0</v>
      </c>
      <c r="N40" s="30">
        <f t="shared" si="33"/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f>SUM(O40:V40)</f>
        <v>0</v>
      </c>
      <c r="X40" s="30">
        <f>F40+I40+N40+W40</f>
        <v>15.92</v>
      </c>
      <c r="AA40" s="28">
        <f t="shared" si="26"/>
        <v>0</v>
      </c>
      <c r="AB40" s="28">
        <f t="shared" si="27"/>
        <v>15.92</v>
      </c>
      <c r="AC40" s="28">
        <f t="shared" si="28"/>
        <v>0</v>
      </c>
      <c r="AD40" s="28">
        <f t="shared" si="29"/>
        <v>0</v>
      </c>
      <c r="AF40" s="32">
        <f>SUM(AA40:AE40)</f>
        <v>15.92</v>
      </c>
    </row>
    <row r="41" spans="1:32" x14ac:dyDescent="0.2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AA41" s="28">
        <f t="shared" si="26"/>
        <v>0</v>
      </c>
      <c r="AB41" s="28">
        <f t="shared" si="27"/>
        <v>0</v>
      </c>
      <c r="AC41" s="28">
        <f t="shared" si="28"/>
        <v>0</v>
      </c>
      <c r="AD41" s="28">
        <f t="shared" si="29"/>
        <v>0</v>
      </c>
    </row>
    <row r="42" spans="1:32" x14ac:dyDescent="0.2">
      <c r="A42" s="10" t="s">
        <v>11</v>
      </c>
      <c r="B42" s="6"/>
      <c r="C42" s="7"/>
      <c r="D42" s="30">
        <v>0</v>
      </c>
      <c r="E42" s="30"/>
      <c r="F42" s="30">
        <f>F43+F44</f>
        <v>0</v>
      </c>
      <c r="G42" s="30">
        <v>0</v>
      </c>
      <c r="H42" s="30"/>
      <c r="I42" s="30">
        <f>I43+I44</f>
        <v>0</v>
      </c>
      <c r="J42" s="30">
        <v>0</v>
      </c>
      <c r="K42" s="30">
        <v>0</v>
      </c>
      <c r="L42" s="30">
        <v>0</v>
      </c>
      <c r="M42" s="30">
        <v>0</v>
      </c>
      <c r="N42" s="30">
        <f>N43+N44</f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f>W43+W44</f>
        <v>0</v>
      </c>
      <c r="X42" s="30">
        <f>+X43+X44</f>
        <v>0</v>
      </c>
      <c r="AA42" s="28">
        <f t="shared" si="26"/>
        <v>0</v>
      </c>
      <c r="AB42" s="28">
        <f t="shared" si="27"/>
        <v>0</v>
      </c>
      <c r="AC42" s="28">
        <f t="shared" si="28"/>
        <v>0</v>
      </c>
      <c r="AD42" s="28">
        <f t="shared" si="29"/>
        <v>0</v>
      </c>
      <c r="AF42" s="32">
        <f>+AF43+AF44</f>
        <v>0</v>
      </c>
    </row>
    <row r="43" spans="1:32" x14ac:dyDescent="0.2">
      <c r="A43" s="10" t="s">
        <v>4</v>
      </c>
      <c r="B43" s="6"/>
      <c r="C43" s="7"/>
      <c r="D43" s="30">
        <v>0</v>
      </c>
      <c r="E43" s="30"/>
      <c r="F43" s="30">
        <f t="shared" ref="F43:F44" si="34">SUM(D43:E43)</f>
        <v>0</v>
      </c>
      <c r="G43" s="30">
        <v>0</v>
      </c>
      <c r="H43" s="30"/>
      <c r="I43" s="30">
        <f t="shared" ref="I43:I44" si="35">SUM(G43:H43)</f>
        <v>0</v>
      </c>
      <c r="J43" s="30">
        <v>0</v>
      </c>
      <c r="K43" s="30">
        <v>0</v>
      </c>
      <c r="L43" s="30">
        <v>0</v>
      </c>
      <c r="M43" s="30">
        <v>0</v>
      </c>
      <c r="N43" s="30">
        <f t="shared" ref="N43:N44" si="36">SUM(J43:M43)</f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f>SUM(O43:V43)</f>
        <v>0</v>
      </c>
      <c r="X43" s="30">
        <f>F43+I43+N43+W43</f>
        <v>0</v>
      </c>
      <c r="AA43" s="28">
        <f t="shared" si="26"/>
        <v>0</v>
      </c>
      <c r="AB43" s="28">
        <f t="shared" si="27"/>
        <v>0</v>
      </c>
      <c r="AC43" s="28">
        <f t="shared" si="28"/>
        <v>0</v>
      </c>
      <c r="AD43" s="28">
        <f t="shared" si="29"/>
        <v>0</v>
      </c>
      <c r="AF43" s="32">
        <f>SUM(AA43:AE43)</f>
        <v>0</v>
      </c>
    </row>
    <row r="44" spans="1:32" x14ac:dyDescent="0.2">
      <c r="A44" s="10" t="s">
        <v>5</v>
      </c>
      <c r="B44" s="6"/>
      <c r="C44" s="7"/>
      <c r="D44" s="30">
        <v>0</v>
      </c>
      <c r="E44" s="30"/>
      <c r="F44" s="30">
        <f t="shared" si="34"/>
        <v>0</v>
      </c>
      <c r="G44" s="30">
        <v>0</v>
      </c>
      <c r="H44" s="30"/>
      <c r="I44" s="30">
        <f t="shared" si="35"/>
        <v>0</v>
      </c>
      <c r="J44" s="30">
        <v>0</v>
      </c>
      <c r="K44" s="30">
        <v>0</v>
      </c>
      <c r="L44" s="30">
        <v>0</v>
      </c>
      <c r="M44" s="30">
        <v>0</v>
      </c>
      <c r="N44" s="30">
        <f t="shared" si="36"/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f>SUM(O44:V44)</f>
        <v>0</v>
      </c>
      <c r="X44" s="30">
        <f>F44+I44+N44+W44</f>
        <v>0</v>
      </c>
      <c r="AA44" s="28">
        <f t="shared" si="26"/>
        <v>0</v>
      </c>
      <c r="AB44" s="28">
        <f t="shared" si="27"/>
        <v>0</v>
      </c>
      <c r="AC44" s="28">
        <f t="shared" si="28"/>
        <v>0</v>
      </c>
      <c r="AD44" s="28">
        <f t="shared" si="29"/>
        <v>0</v>
      </c>
      <c r="AF44" s="32">
        <f>SUM(AA44:AE44)</f>
        <v>0</v>
      </c>
    </row>
    <row r="45" spans="1:32" x14ac:dyDescent="0.2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32" x14ac:dyDescent="0.2">
      <c r="A46" s="10" t="s">
        <v>12</v>
      </c>
      <c r="B46" s="6"/>
      <c r="C46" s="7"/>
      <c r="D46" s="30">
        <v>371.41666666674428</v>
      </c>
      <c r="E46" s="30"/>
      <c r="F46" s="30">
        <f>F47+F48</f>
        <v>371.41666666674428</v>
      </c>
      <c r="G46" s="30">
        <v>16</v>
      </c>
      <c r="H46" s="30"/>
      <c r="I46" s="30">
        <f>I47+I48</f>
        <v>16</v>
      </c>
      <c r="J46" s="30">
        <v>6690.7833333333256</v>
      </c>
      <c r="K46" s="30">
        <v>775</v>
      </c>
      <c r="L46" s="30">
        <v>821.16666666662786</v>
      </c>
      <c r="M46" s="30">
        <v>452</v>
      </c>
      <c r="N46" s="30">
        <f>N47+N48</f>
        <v>8738.9499999999534</v>
      </c>
      <c r="O46" s="30">
        <v>117.5</v>
      </c>
      <c r="P46" s="30">
        <v>4</v>
      </c>
      <c r="Q46" s="30">
        <v>3253.2833333333256</v>
      </c>
      <c r="R46" s="30">
        <v>927.02999999995336</v>
      </c>
      <c r="S46" s="30">
        <v>710.94999999995343</v>
      </c>
      <c r="T46" s="30">
        <v>10</v>
      </c>
      <c r="U46" s="30">
        <v>2550</v>
      </c>
      <c r="V46" s="30">
        <v>210</v>
      </c>
      <c r="W46" s="30">
        <f>W47+W48</f>
        <v>7782.7633333332324</v>
      </c>
      <c r="X46" s="30">
        <f>+X47+X48</f>
        <v>16909.129999999932</v>
      </c>
      <c r="AA46" s="28">
        <f>F46</f>
        <v>371.41666666674428</v>
      </c>
      <c r="AB46" s="28">
        <f>I46</f>
        <v>16</v>
      </c>
      <c r="AC46" s="28">
        <f>N46</f>
        <v>8738.9499999999534</v>
      </c>
      <c r="AD46" s="28">
        <f t="shared" si="29"/>
        <v>7782.7633333332324</v>
      </c>
      <c r="AF46" s="32">
        <f t="shared" ref="AF46" si="37">+AF47+AF48</f>
        <v>16909.129999999932</v>
      </c>
    </row>
    <row r="47" spans="1:32" x14ac:dyDescent="0.2">
      <c r="A47" s="10" t="s">
        <v>4</v>
      </c>
      <c r="B47" s="6"/>
      <c r="C47" s="7"/>
      <c r="D47" s="30">
        <v>355.83333333337214</v>
      </c>
      <c r="E47" s="30"/>
      <c r="F47" s="30">
        <f t="shared" ref="F47:F48" si="38">SUM(D47:E47)</f>
        <v>355.83333333337214</v>
      </c>
      <c r="G47" s="30">
        <v>0</v>
      </c>
      <c r="H47" s="30"/>
      <c r="I47" s="30">
        <f t="shared" ref="I47:I48" si="39">SUM(G47:H47)</f>
        <v>0</v>
      </c>
      <c r="J47" s="30">
        <v>6690.7833333333256</v>
      </c>
      <c r="K47" s="30">
        <v>775</v>
      </c>
      <c r="L47" s="30">
        <v>821.16666666662786</v>
      </c>
      <c r="M47" s="30">
        <v>452</v>
      </c>
      <c r="N47" s="30">
        <f t="shared" ref="N47:N48" si="40">SUM(J47:M47)</f>
        <v>8738.9499999999534</v>
      </c>
      <c r="O47" s="30">
        <v>117.5</v>
      </c>
      <c r="P47" s="30">
        <v>4</v>
      </c>
      <c r="Q47" s="30">
        <v>3253.2833333333256</v>
      </c>
      <c r="R47" s="30">
        <v>927.02999999995336</v>
      </c>
      <c r="S47" s="30">
        <v>710.94999999995343</v>
      </c>
      <c r="T47" s="30">
        <v>10</v>
      </c>
      <c r="U47" s="30">
        <v>2550</v>
      </c>
      <c r="V47" s="30">
        <v>210</v>
      </c>
      <c r="W47" s="30">
        <f>SUM(O47:V47)</f>
        <v>7782.7633333332324</v>
      </c>
      <c r="X47" s="30">
        <f>F47+I47+N47+W47</f>
        <v>16877.54666666656</v>
      </c>
      <c r="AA47" s="28">
        <f>F47</f>
        <v>355.83333333337214</v>
      </c>
      <c r="AB47" s="28">
        <f>I47</f>
        <v>0</v>
      </c>
      <c r="AC47" s="28">
        <f>N47</f>
        <v>8738.9499999999534</v>
      </c>
      <c r="AD47" s="28">
        <f t="shared" si="29"/>
        <v>7782.7633333332324</v>
      </c>
      <c r="AF47" s="32">
        <f>SUM(AA47:AE47)</f>
        <v>16877.54666666656</v>
      </c>
    </row>
    <row r="48" spans="1:32" x14ac:dyDescent="0.2">
      <c r="A48" s="10" t="s">
        <v>5</v>
      </c>
      <c r="B48" s="6"/>
      <c r="C48" s="7"/>
      <c r="D48" s="30">
        <v>15.583333333372138</v>
      </c>
      <c r="E48" s="30"/>
      <c r="F48" s="30">
        <f t="shared" si="38"/>
        <v>15.583333333372138</v>
      </c>
      <c r="G48" s="30">
        <v>16</v>
      </c>
      <c r="H48" s="30"/>
      <c r="I48" s="30">
        <f t="shared" si="39"/>
        <v>16</v>
      </c>
      <c r="J48" s="30">
        <v>0</v>
      </c>
      <c r="K48" s="30">
        <v>0</v>
      </c>
      <c r="L48" s="30">
        <v>0</v>
      </c>
      <c r="M48" s="30">
        <v>0</v>
      </c>
      <c r="N48" s="30">
        <f t="shared" si="40"/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f>SUM(O48:V48)</f>
        <v>0</v>
      </c>
      <c r="X48" s="30">
        <f>F48+I48+N48+W48</f>
        <v>31.583333333372138</v>
      </c>
      <c r="AA48" s="28">
        <f>F48</f>
        <v>15.583333333372138</v>
      </c>
      <c r="AB48" s="28">
        <f>I48</f>
        <v>16</v>
      </c>
      <c r="AC48" s="28">
        <f>N48</f>
        <v>0</v>
      </c>
      <c r="AD48" s="28">
        <f t="shared" si="29"/>
        <v>0</v>
      </c>
      <c r="AF48" s="32">
        <f>SUM(AA48:AE48)</f>
        <v>31.583333333372138</v>
      </c>
    </row>
    <row r="49" spans="1:32" x14ac:dyDescent="0.2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32" x14ac:dyDescent="0.2">
      <c r="A50" s="10" t="s">
        <v>13</v>
      </c>
      <c r="B50" s="6"/>
      <c r="C50" s="7"/>
      <c r="D50" s="30">
        <v>371.41666666674428</v>
      </c>
      <c r="E50" s="30"/>
      <c r="F50" s="30">
        <f>F51+F52</f>
        <v>371.41666666674428</v>
      </c>
      <c r="G50" s="30">
        <v>8.0000000000000071E-2</v>
      </c>
      <c r="H50" s="30"/>
      <c r="I50" s="30">
        <f>I51+I52</f>
        <v>8.0000000000000071E-2</v>
      </c>
      <c r="J50" s="30">
        <v>6690.7833333333256</v>
      </c>
      <c r="K50" s="30">
        <v>775</v>
      </c>
      <c r="L50" s="30">
        <v>821.16666666662786</v>
      </c>
      <c r="M50" s="30">
        <v>452</v>
      </c>
      <c r="N50" s="30">
        <f>N51+N52</f>
        <v>8738.9499999999534</v>
      </c>
      <c r="O50" s="30">
        <v>117.5</v>
      </c>
      <c r="P50" s="30">
        <v>4</v>
      </c>
      <c r="Q50" s="30">
        <v>3253.2833333333256</v>
      </c>
      <c r="R50" s="30">
        <v>927.02999999995336</v>
      </c>
      <c r="S50" s="30">
        <v>710.94999999995343</v>
      </c>
      <c r="T50" s="30">
        <v>10</v>
      </c>
      <c r="U50" s="30">
        <v>2550</v>
      </c>
      <c r="V50" s="30">
        <v>210</v>
      </c>
      <c r="W50" s="30">
        <f>W51+W52</f>
        <v>7782.7633333332324</v>
      </c>
      <c r="X50" s="30">
        <f>+X51+X52</f>
        <v>16893.209999999934</v>
      </c>
      <c r="AA50" s="28">
        <f>F50</f>
        <v>371.41666666674428</v>
      </c>
      <c r="AB50" s="28">
        <f>I50</f>
        <v>8.0000000000000071E-2</v>
      </c>
      <c r="AC50" s="28">
        <f>N50</f>
        <v>8738.9499999999534</v>
      </c>
      <c r="AD50" s="28">
        <f t="shared" si="29"/>
        <v>7782.7633333332324</v>
      </c>
      <c r="AF50" s="32">
        <f>+AF51+AF52</f>
        <v>16893.209999999934</v>
      </c>
    </row>
    <row r="51" spans="1:32" x14ac:dyDescent="0.2">
      <c r="A51" s="10" t="s">
        <v>4</v>
      </c>
      <c r="B51" s="6"/>
      <c r="C51" s="7"/>
      <c r="D51" s="30">
        <v>355.83333333337214</v>
      </c>
      <c r="E51" s="30"/>
      <c r="F51" s="30">
        <f t="shared" ref="F51:F52" si="41">SUM(D51:E51)</f>
        <v>355.83333333337214</v>
      </c>
      <c r="G51" s="30">
        <v>0</v>
      </c>
      <c r="H51" s="30"/>
      <c r="I51" s="30">
        <f t="shared" ref="I51:I52" si="42">SUM(G51:H51)</f>
        <v>0</v>
      </c>
      <c r="J51" s="30">
        <v>6690.7833333333256</v>
      </c>
      <c r="K51" s="30">
        <v>775</v>
      </c>
      <c r="L51" s="30">
        <v>821.16666666662786</v>
      </c>
      <c r="M51" s="30">
        <v>452</v>
      </c>
      <c r="N51" s="30">
        <f t="shared" ref="N51:N52" si="43">SUM(J51:M51)</f>
        <v>8738.9499999999534</v>
      </c>
      <c r="O51" s="30">
        <v>117.5</v>
      </c>
      <c r="P51" s="30">
        <v>4</v>
      </c>
      <c r="Q51" s="30">
        <v>3253.2833333333256</v>
      </c>
      <c r="R51" s="30">
        <v>927.02999999995336</v>
      </c>
      <c r="S51" s="30">
        <v>710.94999999995343</v>
      </c>
      <c r="T51" s="30">
        <v>10</v>
      </c>
      <c r="U51" s="30">
        <v>2550</v>
      </c>
      <c r="V51" s="30">
        <v>210</v>
      </c>
      <c r="W51" s="30">
        <f>SUM(O51:V51)</f>
        <v>7782.7633333332324</v>
      </c>
      <c r="X51" s="30">
        <f>F51+I51+N51+W51</f>
        <v>16877.54666666656</v>
      </c>
      <c r="AA51" s="28">
        <f>F51</f>
        <v>355.83333333337214</v>
      </c>
      <c r="AB51" s="28">
        <f>I51</f>
        <v>0</v>
      </c>
      <c r="AC51" s="28">
        <f>N51</f>
        <v>8738.9499999999534</v>
      </c>
      <c r="AD51" s="28">
        <f t="shared" si="29"/>
        <v>7782.7633333332324</v>
      </c>
      <c r="AF51" s="32">
        <f>SUM(AA51:AE51)</f>
        <v>16877.54666666656</v>
      </c>
    </row>
    <row r="52" spans="1:32" x14ac:dyDescent="0.2">
      <c r="A52" s="10" t="s">
        <v>5</v>
      </c>
      <c r="B52" s="6"/>
      <c r="C52" s="7"/>
      <c r="D52" s="30">
        <v>15.583333333372138</v>
      </c>
      <c r="E52" s="30"/>
      <c r="F52" s="30">
        <f t="shared" si="41"/>
        <v>15.583333333372138</v>
      </c>
      <c r="G52" s="30">
        <v>8.0000000000000071E-2</v>
      </c>
      <c r="H52" s="30"/>
      <c r="I52" s="30">
        <f t="shared" si="42"/>
        <v>8.0000000000000071E-2</v>
      </c>
      <c r="J52" s="30">
        <v>0</v>
      </c>
      <c r="K52" s="30">
        <v>0</v>
      </c>
      <c r="L52" s="30">
        <v>0</v>
      </c>
      <c r="M52" s="30">
        <v>0</v>
      </c>
      <c r="N52" s="30">
        <f t="shared" si="43"/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f>SUM(O52:V52)</f>
        <v>0</v>
      </c>
      <c r="X52" s="30">
        <f>F52+I52+N52+W52</f>
        <v>15.663333333372139</v>
      </c>
      <c r="AA52" s="28">
        <f>F52</f>
        <v>15.583333333372138</v>
      </c>
      <c r="AB52" s="28">
        <f>I52</f>
        <v>8.0000000000000071E-2</v>
      </c>
      <c r="AC52" s="28">
        <f>N52</f>
        <v>0</v>
      </c>
      <c r="AD52" s="28">
        <f t="shared" si="29"/>
        <v>0</v>
      </c>
      <c r="AF52" s="32">
        <f>SUM(AA52:AE52)</f>
        <v>15.663333333372139</v>
      </c>
    </row>
    <row r="53" spans="1:32" x14ac:dyDescent="0.2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32" x14ac:dyDescent="0.2">
      <c r="A54" s="10" t="s">
        <v>14</v>
      </c>
      <c r="B54" s="6"/>
      <c r="C54" s="7"/>
      <c r="D54" s="30">
        <v>371.41666666674428</v>
      </c>
      <c r="E54" s="30"/>
      <c r="F54" s="30">
        <f>F55+F56</f>
        <v>371.41666666674428</v>
      </c>
      <c r="G54" s="30">
        <v>16</v>
      </c>
      <c r="H54" s="30"/>
      <c r="I54" s="30">
        <f>I55+I56</f>
        <v>16</v>
      </c>
      <c r="J54" s="30">
        <v>6690.7833333333256</v>
      </c>
      <c r="K54" s="30">
        <v>775</v>
      </c>
      <c r="L54" s="30">
        <v>821.16666666662786</v>
      </c>
      <c r="M54" s="30">
        <v>452</v>
      </c>
      <c r="N54" s="30">
        <f>N55+N56</f>
        <v>8738.9499999999534</v>
      </c>
      <c r="O54" s="30">
        <v>117.5</v>
      </c>
      <c r="P54" s="30">
        <v>4</v>
      </c>
      <c r="Q54" s="30">
        <v>3253.2833333333256</v>
      </c>
      <c r="R54" s="30">
        <v>927.02999999995336</v>
      </c>
      <c r="S54" s="30">
        <v>710.94999999995343</v>
      </c>
      <c r="T54" s="30">
        <v>10</v>
      </c>
      <c r="U54" s="30">
        <v>2550</v>
      </c>
      <c r="V54" s="30">
        <v>210</v>
      </c>
      <c r="W54" s="30">
        <f>W55+W56</f>
        <v>7782.7633333332324</v>
      </c>
      <c r="X54" s="30">
        <f>+X55+X56</f>
        <v>16909.129999999932</v>
      </c>
      <c r="AA54" s="28">
        <f>F54</f>
        <v>371.41666666674428</v>
      </c>
      <c r="AB54" s="28">
        <f>I54</f>
        <v>16</v>
      </c>
      <c r="AC54" s="28">
        <f>N54</f>
        <v>8738.9499999999534</v>
      </c>
      <c r="AD54" s="28">
        <f t="shared" si="29"/>
        <v>7782.7633333332324</v>
      </c>
      <c r="AF54" s="32">
        <f t="shared" ref="AF54" si="44">+AF55+AF56</f>
        <v>16909.129999999932</v>
      </c>
    </row>
    <row r="55" spans="1:32" x14ac:dyDescent="0.2">
      <c r="A55" s="10" t="s">
        <v>4</v>
      </c>
      <c r="B55" s="6"/>
      <c r="C55" s="7"/>
      <c r="D55" s="30">
        <v>355.83333333337214</v>
      </c>
      <c r="E55" s="30"/>
      <c r="F55" s="30">
        <f t="shared" ref="F55:F56" si="45">SUM(D55:E55)</f>
        <v>355.83333333337214</v>
      </c>
      <c r="G55" s="30">
        <v>0</v>
      </c>
      <c r="H55" s="30"/>
      <c r="I55" s="30">
        <f t="shared" ref="I55:I56" si="46">SUM(G55:H55)</f>
        <v>0</v>
      </c>
      <c r="J55" s="30">
        <v>6690.7833333333256</v>
      </c>
      <c r="K55" s="30">
        <v>775</v>
      </c>
      <c r="L55" s="30">
        <v>821.16666666662786</v>
      </c>
      <c r="M55" s="30">
        <v>452</v>
      </c>
      <c r="N55" s="30">
        <f t="shared" ref="N55:N56" si="47">SUM(J55:M55)</f>
        <v>8738.9499999999534</v>
      </c>
      <c r="O55" s="30">
        <v>117.5</v>
      </c>
      <c r="P55" s="30">
        <v>4</v>
      </c>
      <c r="Q55" s="30">
        <v>3253.2833333333256</v>
      </c>
      <c r="R55" s="30">
        <v>927.02999999995336</v>
      </c>
      <c r="S55" s="30">
        <v>710.94999999995343</v>
      </c>
      <c r="T55" s="30">
        <v>10</v>
      </c>
      <c r="U55" s="30">
        <v>2550</v>
      </c>
      <c r="V55" s="30">
        <v>210</v>
      </c>
      <c r="W55" s="30">
        <f>SUM(O55:V55)</f>
        <v>7782.7633333332324</v>
      </c>
      <c r="X55" s="30">
        <f>F55+I55+N55+W55</f>
        <v>16877.54666666656</v>
      </c>
      <c r="AA55" s="28">
        <f>F55</f>
        <v>355.83333333337214</v>
      </c>
      <c r="AB55" s="28">
        <f>I55</f>
        <v>0</v>
      </c>
      <c r="AC55" s="28">
        <f>N55</f>
        <v>8738.9499999999534</v>
      </c>
      <c r="AD55" s="28">
        <f t="shared" si="29"/>
        <v>7782.7633333332324</v>
      </c>
      <c r="AF55" s="32">
        <f>SUM(AA55:AE55)</f>
        <v>16877.54666666656</v>
      </c>
    </row>
    <row r="56" spans="1:32" x14ac:dyDescent="0.2">
      <c r="A56" s="10" t="s">
        <v>5</v>
      </c>
      <c r="B56" s="6"/>
      <c r="C56" s="7"/>
      <c r="D56" s="30">
        <v>15.583333333372138</v>
      </c>
      <c r="E56" s="30"/>
      <c r="F56" s="30">
        <f t="shared" si="45"/>
        <v>15.583333333372138</v>
      </c>
      <c r="G56" s="30">
        <v>16</v>
      </c>
      <c r="H56" s="30"/>
      <c r="I56" s="30">
        <f t="shared" si="46"/>
        <v>16</v>
      </c>
      <c r="J56" s="30">
        <v>0</v>
      </c>
      <c r="K56" s="30">
        <v>0</v>
      </c>
      <c r="L56" s="30">
        <v>0</v>
      </c>
      <c r="M56" s="30">
        <v>0</v>
      </c>
      <c r="N56" s="30">
        <f t="shared" si="47"/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f>SUM(O56:V56)</f>
        <v>0</v>
      </c>
      <c r="X56" s="30">
        <f>F56+I56+N56+W56</f>
        <v>31.583333333372138</v>
      </c>
      <c r="AA56" s="28">
        <f>F56</f>
        <v>15.583333333372138</v>
      </c>
      <c r="AB56" s="28">
        <f>I56</f>
        <v>16</v>
      </c>
      <c r="AC56" s="28">
        <f>N56</f>
        <v>0</v>
      </c>
      <c r="AD56" s="28">
        <f t="shared" si="29"/>
        <v>0</v>
      </c>
      <c r="AF56" s="32">
        <f>SUM(AA56:AE56)</f>
        <v>31.583333333372138</v>
      </c>
    </row>
    <row r="57" spans="1:32" x14ac:dyDescent="0.2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32" ht="15.75" x14ac:dyDescent="0.25">
      <c r="A58" s="15" t="s">
        <v>15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</row>
    <row r="59" spans="1:32" x14ac:dyDescent="0.2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32" ht="15.75" x14ac:dyDescent="0.25">
      <c r="A60" s="5" t="s">
        <v>16</v>
      </c>
      <c r="B60" s="18"/>
      <c r="C60" s="19"/>
      <c r="D60" s="30">
        <v>1247.6199999999999</v>
      </c>
      <c r="E60" s="30"/>
      <c r="F60" s="30">
        <f>+F62+F80</f>
        <v>1247.6199999999999</v>
      </c>
      <c r="G60" s="30">
        <v>0</v>
      </c>
      <c r="H60" s="30"/>
      <c r="I60" s="30">
        <f>+I62+I80</f>
        <v>0</v>
      </c>
      <c r="J60" s="30">
        <v>0</v>
      </c>
      <c r="K60" s="30">
        <v>0</v>
      </c>
      <c r="L60" s="30">
        <v>21173</v>
      </c>
      <c r="M60" s="30">
        <v>0</v>
      </c>
      <c r="N60" s="30">
        <f>+N62+N80</f>
        <v>21173</v>
      </c>
      <c r="O60" s="30">
        <v>300</v>
      </c>
      <c r="P60" s="30">
        <v>95000</v>
      </c>
      <c r="Q60" s="30">
        <v>850</v>
      </c>
      <c r="R60" s="30">
        <v>18189.233</v>
      </c>
      <c r="S60" s="30">
        <v>0</v>
      </c>
      <c r="T60" s="30">
        <v>0</v>
      </c>
      <c r="U60" s="30">
        <v>192.59</v>
      </c>
      <c r="V60" s="30">
        <v>192.59</v>
      </c>
      <c r="W60" s="30">
        <f>+W62+W80</f>
        <v>114724.413</v>
      </c>
      <c r="X60" s="30">
        <f t="shared" ref="X60" si="48">+X62+X80</f>
        <v>137145.033</v>
      </c>
      <c r="AA60" s="28">
        <f>F60</f>
        <v>1247.6199999999999</v>
      </c>
      <c r="AB60" s="28">
        <f>I60</f>
        <v>0</v>
      </c>
      <c r="AC60" s="28">
        <f>N60</f>
        <v>21173</v>
      </c>
      <c r="AD60" s="28">
        <f t="shared" si="29"/>
        <v>114724.413</v>
      </c>
      <c r="AF60" s="32">
        <f t="shared" ref="AF60" si="49">+AF62+AF80</f>
        <v>137145.033</v>
      </c>
    </row>
    <row r="61" spans="1:32" x14ac:dyDescent="0.2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32" ht="15.75" x14ac:dyDescent="0.25">
      <c r="A62" s="5" t="s">
        <v>17</v>
      </c>
      <c r="B62" s="18"/>
      <c r="C62" s="19"/>
      <c r="D62" s="30">
        <v>1247.6199999999999</v>
      </c>
      <c r="E62" s="30"/>
      <c r="F62" s="30">
        <f>+F64+F72</f>
        <v>1247.6199999999999</v>
      </c>
      <c r="G62" s="30">
        <v>0</v>
      </c>
      <c r="H62" s="30"/>
      <c r="I62" s="30">
        <f>+I64+I72</f>
        <v>0</v>
      </c>
      <c r="J62" s="30">
        <v>0</v>
      </c>
      <c r="K62" s="30">
        <v>0</v>
      </c>
      <c r="L62" s="30">
        <v>21173</v>
      </c>
      <c r="M62" s="30">
        <v>0</v>
      </c>
      <c r="N62" s="30">
        <f>+N64+N72</f>
        <v>21173</v>
      </c>
      <c r="O62" s="30">
        <v>300</v>
      </c>
      <c r="P62" s="30">
        <v>95000</v>
      </c>
      <c r="Q62" s="30">
        <v>850</v>
      </c>
      <c r="R62" s="30">
        <v>18189.233</v>
      </c>
      <c r="S62" s="30">
        <v>0</v>
      </c>
      <c r="T62" s="30">
        <v>0</v>
      </c>
      <c r="U62" s="30">
        <v>192.59</v>
      </c>
      <c r="V62" s="30">
        <v>192.59</v>
      </c>
      <c r="W62" s="30">
        <f>+W64+W72</f>
        <v>114724.413</v>
      </c>
      <c r="X62" s="30">
        <f t="shared" ref="X62" si="50">+X64+X72</f>
        <v>137145.033</v>
      </c>
      <c r="AA62" s="28">
        <f>F62</f>
        <v>1247.6199999999999</v>
      </c>
      <c r="AB62" s="28">
        <f>I62</f>
        <v>0</v>
      </c>
      <c r="AC62" s="28">
        <f>N62</f>
        <v>21173</v>
      </c>
      <c r="AD62" s="28">
        <f t="shared" si="29"/>
        <v>114724.413</v>
      </c>
      <c r="AF62" s="32">
        <f t="shared" ref="AF62" si="51">+AF64+AF72</f>
        <v>137145.033</v>
      </c>
    </row>
    <row r="63" spans="1:32" x14ac:dyDescent="0.2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32" ht="15.75" x14ac:dyDescent="0.25">
      <c r="A64" s="5" t="s">
        <v>18</v>
      </c>
      <c r="B64" s="18"/>
      <c r="C64" s="19"/>
      <c r="D64" s="30">
        <v>0</v>
      </c>
      <c r="E64" s="30"/>
      <c r="F64" s="30">
        <f>SUM(F65:F70)</f>
        <v>0</v>
      </c>
      <c r="G64" s="30">
        <v>0</v>
      </c>
      <c r="H64" s="30"/>
      <c r="I64" s="30">
        <f>SUM(I65:I70)</f>
        <v>0</v>
      </c>
      <c r="J64" s="30">
        <v>0</v>
      </c>
      <c r="K64" s="30">
        <v>0</v>
      </c>
      <c r="L64" s="30">
        <v>21173</v>
      </c>
      <c r="M64" s="30">
        <v>0</v>
      </c>
      <c r="N64" s="30">
        <f>SUM(N65:N70)</f>
        <v>21173</v>
      </c>
      <c r="O64" s="30">
        <v>300</v>
      </c>
      <c r="P64" s="30">
        <v>95000</v>
      </c>
      <c r="Q64" s="30">
        <v>0</v>
      </c>
      <c r="R64" s="30">
        <v>18189.233</v>
      </c>
      <c r="S64" s="30">
        <v>0</v>
      </c>
      <c r="T64" s="30">
        <v>0</v>
      </c>
      <c r="U64" s="30">
        <v>192.59</v>
      </c>
      <c r="V64" s="30">
        <v>192.59</v>
      </c>
      <c r="W64" s="30">
        <f>SUM(W65:W70)</f>
        <v>113874.413</v>
      </c>
      <c r="X64" s="30">
        <f t="shared" ref="X64" si="52">SUM(X65:X70)</f>
        <v>135047.413</v>
      </c>
      <c r="AA64" s="28">
        <f t="shared" ref="AA64:AA70" si="53">F64</f>
        <v>0</v>
      </c>
      <c r="AB64" s="28">
        <f t="shared" ref="AB64:AB70" si="54">I64</f>
        <v>0</v>
      </c>
      <c r="AC64" s="28">
        <f t="shared" ref="AC64:AC70" si="55">N64</f>
        <v>21173</v>
      </c>
      <c r="AD64" s="28">
        <f t="shared" si="29"/>
        <v>113874.413</v>
      </c>
      <c r="AF64" s="32">
        <f t="shared" ref="AF64" si="56">SUM(AF65:AF70)</f>
        <v>135047.413</v>
      </c>
    </row>
    <row r="65" spans="1:32" x14ac:dyDescent="0.2">
      <c r="A65" s="10" t="s">
        <v>19</v>
      </c>
      <c r="B65" s="6"/>
      <c r="C65" s="7"/>
      <c r="D65" s="30">
        <v>0</v>
      </c>
      <c r="E65" s="30"/>
      <c r="F65" s="30">
        <f t="shared" ref="F65:F70" si="57">SUM(D65:E65)</f>
        <v>0</v>
      </c>
      <c r="G65" s="30">
        <v>0</v>
      </c>
      <c r="H65" s="30"/>
      <c r="I65" s="30">
        <f t="shared" ref="I65:I70" si="58">SUM(G65:H65)</f>
        <v>0</v>
      </c>
      <c r="J65" s="30">
        <v>0</v>
      </c>
      <c r="K65" s="30">
        <v>0</v>
      </c>
      <c r="L65" s="30">
        <v>0</v>
      </c>
      <c r="M65" s="30">
        <v>0</v>
      </c>
      <c r="N65" s="30">
        <f t="shared" ref="N65:N70" si="59">SUM(J65:M65)</f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192.59</v>
      </c>
      <c r="V65" s="30">
        <v>192.59</v>
      </c>
      <c r="W65" s="30">
        <f t="shared" ref="W65:W70" si="60">SUM(O65:V65)</f>
        <v>385.18</v>
      </c>
      <c r="X65" s="30">
        <f t="shared" ref="X65:X70" si="61">F65+I65+N65+W65</f>
        <v>385.18</v>
      </c>
      <c r="AA65" s="28">
        <f t="shared" si="53"/>
        <v>0</v>
      </c>
      <c r="AB65" s="28">
        <f t="shared" si="54"/>
        <v>0</v>
      </c>
      <c r="AC65" s="28">
        <f t="shared" si="55"/>
        <v>0</v>
      </c>
      <c r="AD65" s="28">
        <f t="shared" si="29"/>
        <v>385.18</v>
      </c>
      <c r="AF65" s="32">
        <f>SUM(AA65:AE65)</f>
        <v>385.18</v>
      </c>
    </row>
    <row r="66" spans="1:32" x14ac:dyDescent="0.2">
      <c r="A66" s="10" t="s">
        <v>20</v>
      </c>
      <c r="B66" s="6"/>
      <c r="C66" s="7"/>
      <c r="D66" s="30">
        <v>0</v>
      </c>
      <c r="E66" s="30"/>
      <c r="F66" s="30">
        <f t="shared" si="57"/>
        <v>0</v>
      </c>
      <c r="G66" s="30">
        <v>0</v>
      </c>
      <c r="H66" s="30"/>
      <c r="I66" s="30">
        <f t="shared" si="58"/>
        <v>0</v>
      </c>
      <c r="J66" s="30">
        <v>0</v>
      </c>
      <c r="K66" s="30">
        <v>0</v>
      </c>
      <c r="L66" s="30">
        <v>21173</v>
      </c>
      <c r="M66" s="30">
        <v>0</v>
      </c>
      <c r="N66" s="30">
        <f t="shared" si="59"/>
        <v>21173</v>
      </c>
      <c r="O66" s="30">
        <v>300</v>
      </c>
      <c r="P66" s="30">
        <v>95000</v>
      </c>
      <c r="Q66" s="30">
        <v>0</v>
      </c>
      <c r="R66" s="30">
        <v>18189.233</v>
      </c>
      <c r="S66" s="30">
        <v>0</v>
      </c>
      <c r="T66" s="30">
        <v>0</v>
      </c>
      <c r="U66" s="30">
        <v>0</v>
      </c>
      <c r="V66" s="30">
        <v>0</v>
      </c>
      <c r="W66" s="30">
        <f t="shared" si="60"/>
        <v>113489.23300000001</v>
      </c>
      <c r="X66" s="30">
        <f t="shared" si="61"/>
        <v>134662.23300000001</v>
      </c>
      <c r="AA66" s="28">
        <f t="shared" si="53"/>
        <v>0</v>
      </c>
      <c r="AB66" s="28">
        <f t="shared" si="54"/>
        <v>0</v>
      </c>
      <c r="AC66" s="28">
        <f t="shared" si="55"/>
        <v>21173</v>
      </c>
      <c r="AD66" s="28">
        <f t="shared" si="29"/>
        <v>113489.23300000001</v>
      </c>
      <c r="AF66" s="32">
        <f t="shared" ref="AF66:AF70" si="62">SUM(AA66:AE66)</f>
        <v>134662.23300000001</v>
      </c>
    </row>
    <row r="67" spans="1:32" x14ac:dyDescent="0.2">
      <c r="A67" s="10" t="s">
        <v>21</v>
      </c>
      <c r="B67" s="6"/>
      <c r="C67" s="7"/>
      <c r="D67" s="30">
        <v>0</v>
      </c>
      <c r="E67" s="30"/>
      <c r="F67" s="30">
        <f t="shared" si="57"/>
        <v>0</v>
      </c>
      <c r="G67" s="30">
        <v>0</v>
      </c>
      <c r="H67" s="30"/>
      <c r="I67" s="30">
        <f t="shared" si="58"/>
        <v>0</v>
      </c>
      <c r="J67" s="30">
        <v>0</v>
      </c>
      <c r="K67" s="30">
        <v>0</v>
      </c>
      <c r="L67" s="30">
        <v>0</v>
      </c>
      <c r="M67" s="30">
        <v>0</v>
      </c>
      <c r="N67" s="30">
        <f t="shared" si="59"/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f t="shared" si="60"/>
        <v>0</v>
      </c>
      <c r="X67" s="30">
        <f t="shared" si="61"/>
        <v>0</v>
      </c>
      <c r="AA67" s="28">
        <f t="shared" si="53"/>
        <v>0</v>
      </c>
      <c r="AB67" s="28">
        <f t="shared" si="54"/>
        <v>0</v>
      </c>
      <c r="AC67" s="28">
        <f t="shared" si="55"/>
        <v>0</v>
      </c>
      <c r="AD67" s="28">
        <f t="shared" si="29"/>
        <v>0</v>
      </c>
      <c r="AF67" s="32">
        <f t="shared" si="62"/>
        <v>0</v>
      </c>
    </row>
    <row r="68" spans="1:32" x14ac:dyDescent="0.2">
      <c r="A68" s="10" t="s">
        <v>22</v>
      </c>
      <c r="B68" s="6"/>
      <c r="C68" s="7"/>
      <c r="D68" s="30">
        <v>0</v>
      </c>
      <c r="E68" s="30"/>
      <c r="F68" s="30">
        <f t="shared" si="57"/>
        <v>0</v>
      </c>
      <c r="G68" s="30">
        <v>0</v>
      </c>
      <c r="H68" s="30"/>
      <c r="I68" s="30">
        <f t="shared" si="58"/>
        <v>0</v>
      </c>
      <c r="J68" s="30">
        <v>0</v>
      </c>
      <c r="K68" s="30">
        <v>0</v>
      </c>
      <c r="L68" s="30">
        <v>0</v>
      </c>
      <c r="M68" s="30">
        <v>0</v>
      </c>
      <c r="N68" s="30">
        <f t="shared" si="59"/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f t="shared" si="60"/>
        <v>0</v>
      </c>
      <c r="X68" s="30">
        <f t="shared" si="61"/>
        <v>0</v>
      </c>
      <c r="AA68" s="28">
        <f t="shared" si="53"/>
        <v>0</v>
      </c>
      <c r="AB68" s="28">
        <f t="shared" si="54"/>
        <v>0</v>
      </c>
      <c r="AC68" s="28">
        <f t="shared" si="55"/>
        <v>0</v>
      </c>
      <c r="AD68" s="28">
        <f t="shared" si="29"/>
        <v>0</v>
      </c>
      <c r="AF68" s="32">
        <f t="shared" si="62"/>
        <v>0</v>
      </c>
    </row>
    <row r="69" spans="1:32" x14ac:dyDescent="0.2">
      <c r="A69" s="10" t="s">
        <v>23</v>
      </c>
      <c r="B69" s="6"/>
      <c r="C69" s="7"/>
      <c r="D69" s="30">
        <v>0</v>
      </c>
      <c r="E69" s="30"/>
      <c r="F69" s="30">
        <f t="shared" si="57"/>
        <v>0</v>
      </c>
      <c r="G69" s="30">
        <v>0</v>
      </c>
      <c r="H69" s="30"/>
      <c r="I69" s="30">
        <f t="shared" si="58"/>
        <v>0</v>
      </c>
      <c r="J69" s="30">
        <v>0</v>
      </c>
      <c r="K69" s="30">
        <v>0</v>
      </c>
      <c r="L69" s="30">
        <v>0</v>
      </c>
      <c r="M69" s="30">
        <v>0</v>
      </c>
      <c r="N69" s="30">
        <f t="shared" si="59"/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f t="shared" si="60"/>
        <v>0</v>
      </c>
      <c r="X69" s="30">
        <f t="shared" si="61"/>
        <v>0</v>
      </c>
      <c r="AA69" s="28">
        <f t="shared" si="53"/>
        <v>0</v>
      </c>
      <c r="AB69" s="28">
        <f t="shared" si="54"/>
        <v>0</v>
      </c>
      <c r="AC69" s="28">
        <f t="shared" si="55"/>
        <v>0</v>
      </c>
      <c r="AD69" s="28">
        <f t="shared" si="29"/>
        <v>0</v>
      </c>
      <c r="AF69" s="32">
        <f t="shared" si="62"/>
        <v>0</v>
      </c>
    </row>
    <row r="70" spans="1:32" x14ac:dyDescent="0.2">
      <c r="A70" s="10" t="s">
        <v>24</v>
      </c>
      <c r="B70" s="6"/>
      <c r="C70" s="7"/>
      <c r="D70" s="30">
        <v>0</v>
      </c>
      <c r="E70" s="30"/>
      <c r="F70" s="30">
        <f t="shared" si="57"/>
        <v>0</v>
      </c>
      <c r="G70" s="30">
        <v>0</v>
      </c>
      <c r="H70" s="30"/>
      <c r="I70" s="30">
        <f t="shared" si="58"/>
        <v>0</v>
      </c>
      <c r="J70" s="30">
        <v>0</v>
      </c>
      <c r="K70" s="30">
        <v>0</v>
      </c>
      <c r="L70" s="30">
        <v>0</v>
      </c>
      <c r="M70" s="30">
        <v>0</v>
      </c>
      <c r="N70" s="30">
        <f t="shared" si="59"/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f t="shared" si="60"/>
        <v>0</v>
      </c>
      <c r="X70" s="30">
        <f t="shared" si="61"/>
        <v>0</v>
      </c>
      <c r="AA70" s="28">
        <f t="shared" si="53"/>
        <v>0</v>
      </c>
      <c r="AB70" s="28">
        <f t="shared" si="54"/>
        <v>0</v>
      </c>
      <c r="AC70" s="28">
        <f t="shared" si="55"/>
        <v>0</v>
      </c>
      <c r="AD70" s="28">
        <f t="shared" si="29"/>
        <v>0</v>
      </c>
      <c r="AF70" s="32">
        <f t="shared" si="62"/>
        <v>0</v>
      </c>
    </row>
    <row r="71" spans="1:32" x14ac:dyDescent="0.2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32" ht="15.75" x14ac:dyDescent="0.25">
      <c r="A72" s="5" t="s">
        <v>25</v>
      </c>
      <c r="B72" s="18"/>
      <c r="C72" s="19"/>
      <c r="D72" s="30">
        <v>1247.6199999999999</v>
      </c>
      <c r="E72" s="30"/>
      <c r="F72" s="30">
        <f>SUM(F73:F78)</f>
        <v>1247.6199999999999</v>
      </c>
      <c r="G72" s="30">
        <v>0</v>
      </c>
      <c r="H72" s="30"/>
      <c r="I72" s="30">
        <f>SUM(I73:I78)</f>
        <v>0</v>
      </c>
      <c r="J72" s="30">
        <v>0</v>
      </c>
      <c r="K72" s="30">
        <v>0</v>
      </c>
      <c r="L72" s="30">
        <v>0</v>
      </c>
      <c r="M72" s="30">
        <v>0</v>
      </c>
      <c r="N72" s="30">
        <f>SUM(N73:N78)</f>
        <v>0</v>
      </c>
      <c r="O72" s="30">
        <v>0</v>
      </c>
      <c r="P72" s="30">
        <v>0</v>
      </c>
      <c r="Q72" s="30">
        <v>850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f>SUM(W73:W78)</f>
        <v>850</v>
      </c>
      <c r="X72" s="30">
        <f t="shared" ref="X72" si="63">SUM(X73:X78)</f>
        <v>2097.62</v>
      </c>
      <c r="AA72" s="28">
        <f t="shared" ref="AA72:AA78" si="64">F72</f>
        <v>1247.6199999999999</v>
      </c>
      <c r="AB72" s="28">
        <f t="shared" ref="AB72:AB78" si="65">I72</f>
        <v>0</v>
      </c>
      <c r="AC72" s="28">
        <f t="shared" ref="AC72:AC78" si="66">N72</f>
        <v>0</v>
      </c>
      <c r="AD72" s="28">
        <f t="shared" si="29"/>
        <v>850</v>
      </c>
      <c r="AF72" s="32">
        <f t="shared" ref="AF72" si="67">SUM(AF73:AF78)</f>
        <v>2097.62</v>
      </c>
    </row>
    <row r="73" spans="1:32" x14ac:dyDescent="0.2">
      <c r="A73" s="10" t="s">
        <v>19</v>
      </c>
      <c r="B73" s="6"/>
      <c r="C73" s="7"/>
      <c r="D73" s="30">
        <v>0</v>
      </c>
      <c r="E73" s="30"/>
      <c r="F73" s="30">
        <f t="shared" ref="F73:F78" si="68">SUM(D73:E73)</f>
        <v>0</v>
      </c>
      <c r="G73" s="30">
        <v>0</v>
      </c>
      <c r="H73" s="30"/>
      <c r="I73" s="30">
        <f t="shared" ref="I73:I78" si="69">SUM(G73:H73)</f>
        <v>0</v>
      </c>
      <c r="J73" s="30">
        <v>0</v>
      </c>
      <c r="K73" s="30">
        <v>0</v>
      </c>
      <c r="L73" s="30">
        <v>0</v>
      </c>
      <c r="M73" s="30">
        <v>0</v>
      </c>
      <c r="N73" s="30">
        <f t="shared" ref="N73:N78" si="70">SUM(J73:M73)</f>
        <v>0</v>
      </c>
      <c r="O73" s="30">
        <v>0</v>
      </c>
      <c r="P73" s="30">
        <v>0</v>
      </c>
      <c r="Q73" s="30">
        <v>850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f t="shared" ref="W73:W78" si="71">SUM(O73:V73)</f>
        <v>850</v>
      </c>
      <c r="X73" s="30">
        <f t="shared" ref="X73:X78" si="72">F73+I73+N73+W73</f>
        <v>850</v>
      </c>
      <c r="AA73" s="28">
        <f t="shared" si="64"/>
        <v>0</v>
      </c>
      <c r="AB73" s="28">
        <f t="shared" si="65"/>
        <v>0</v>
      </c>
      <c r="AC73" s="28">
        <f t="shared" si="66"/>
        <v>0</v>
      </c>
      <c r="AD73" s="28">
        <f t="shared" si="29"/>
        <v>850</v>
      </c>
      <c r="AF73" s="32">
        <f>SUM(AA73:AE73)</f>
        <v>850</v>
      </c>
    </row>
    <row r="74" spans="1:32" x14ac:dyDescent="0.2">
      <c r="A74" s="10" t="s">
        <v>20</v>
      </c>
      <c r="B74" s="6"/>
      <c r="C74" s="7"/>
      <c r="D74" s="30">
        <v>0</v>
      </c>
      <c r="E74" s="30"/>
      <c r="F74" s="30">
        <f t="shared" si="68"/>
        <v>0</v>
      </c>
      <c r="G74" s="30">
        <v>0</v>
      </c>
      <c r="H74" s="30"/>
      <c r="I74" s="30">
        <f t="shared" si="69"/>
        <v>0</v>
      </c>
      <c r="J74" s="30">
        <v>0</v>
      </c>
      <c r="K74" s="30">
        <v>0</v>
      </c>
      <c r="L74" s="30">
        <v>0</v>
      </c>
      <c r="M74" s="30">
        <v>0</v>
      </c>
      <c r="N74" s="30">
        <f t="shared" si="70"/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f t="shared" si="71"/>
        <v>0</v>
      </c>
      <c r="X74" s="30">
        <f t="shared" si="72"/>
        <v>0</v>
      </c>
      <c r="AA74" s="28">
        <f t="shared" si="64"/>
        <v>0</v>
      </c>
      <c r="AB74" s="28">
        <f t="shared" si="65"/>
        <v>0</v>
      </c>
      <c r="AC74" s="28">
        <f t="shared" si="66"/>
        <v>0</v>
      </c>
      <c r="AD74" s="28">
        <f t="shared" si="29"/>
        <v>0</v>
      </c>
      <c r="AF74" s="32">
        <f t="shared" ref="AF74:AF78" si="73">SUM(AA74:AE74)</f>
        <v>0</v>
      </c>
    </row>
    <row r="75" spans="1:32" x14ac:dyDescent="0.2">
      <c r="A75" s="10" t="s">
        <v>21</v>
      </c>
      <c r="B75" s="6"/>
      <c r="C75" s="7"/>
      <c r="D75" s="30">
        <v>1247.6199999999999</v>
      </c>
      <c r="E75" s="30"/>
      <c r="F75" s="30">
        <f t="shared" si="68"/>
        <v>1247.6199999999999</v>
      </c>
      <c r="G75" s="30">
        <v>0</v>
      </c>
      <c r="H75" s="30"/>
      <c r="I75" s="30">
        <f t="shared" si="69"/>
        <v>0</v>
      </c>
      <c r="J75" s="30">
        <v>0</v>
      </c>
      <c r="K75" s="30">
        <v>0</v>
      </c>
      <c r="L75" s="30">
        <v>0</v>
      </c>
      <c r="M75" s="30">
        <v>0</v>
      </c>
      <c r="N75" s="30">
        <f t="shared" si="70"/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f t="shared" si="71"/>
        <v>0</v>
      </c>
      <c r="X75" s="30">
        <f t="shared" si="72"/>
        <v>1247.6199999999999</v>
      </c>
      <c r="AA75" s="28">
        <f t="shared" si="64"/>
        <v>1247.6199999999999</v>
      </c>
      <c r="AB75" s="28">
        <f t="shared" si="65"/>
        <v>0</v>
      </c>
      <c r="AC75" s="28">
        <f t="shared" si="66"/>
        <v>0</v>
      </c>
      <c r="AD75" s="28">
        <f t="shared" si="29"/>
        <v>0</v>
      </c>
      <c r="AF75" s="32">
        <f t="shared" si="73"/>
        <v>1247.6199999999999</v>
      </c>
    </row>
    <row r="76" spans="1:32" x14ac:dyDescent="0.2">
      <c r="A76" s="10" t="s">
        <v>26</v>
      </c>
      <c r="B76" s="6"/>
      <c r="C76" s="7"/>
      <c r="D76" s="30">
        <v>0</v>
      </c>
      <c r="E76" s="30"/>
      <c r="F76" s="30">
        <f t="shared" si="68"/>
        <v>0</v>
      </c>
      <c r="G76" s="30">
        <v>0</v>
      </c>
      <c r="H76" s="30"/>
      <c r="I76" s="30">
        <f t="shared" si="69"/>
        <v>0</v>
      </c>
      <c r="J76" s="30">
        <v>0</v>
      </c>
      <c r="K76" s="30">
        <v>0</v>
      </c>
      <c r="L76" s="30">
        <v>0</v>
      </c>
      <c r="M76" s="30">
        <v>0</v>
      </c>
      <c r="N76" s="30">
        <f t="shared" si="70"/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f t="shared" si="71"/>
        <v>0</v>
      </c>
      <c r="X76" s="30">
        <f t="shared" si="72"/>
        <v>0</v>
      </c>
      <c r="AA76" s="28">
        <f t="shared" si="64"/>
        <v>0</v>
      </c>
      <c r="AB76" s="28">
        <f t="shared" si="65"/>
        <v>0</v>
      </c>
      <c r="AC76" s="28">
        <f t="shared" si="66"/>
        <v>0</v>
      </c>
      <c r="AD76" s="28">
        <f t="shared" si="29"/>
        <v>0</v>
      </c>
      <c r="AF76" s="32">
        <f t="shared" si="73"/>
        <v>0</v>
      </c>
    </row>
    <row r="77" spans="1:32" x14ac:dyDescent="0.2">
      <c r="A77" s="10" t="s">
        <v>23</v>
      </c>
      <c r="B77" s="6"/>
      <c r="C77" s="7"/>
      <c r="D77" s="30">
        <v>0</v>
      </c>
      <c r="E77" s="30"/>
      <c r="F77" s="30">
        <f t="shared" si="68"/>
        <v>0</v>
      </c>
      <c r="G77" s="30">
        <v>0</v>
      </c>
      <c r="H77" s="30"/>
      <c r="I77" s="30">
        <f t="shared" si="69"/>
        <v>0</v>
      </c>
      <c r="J77" s="30">
        <v>0</v>
      </c>
      <c r="K77" s="30">
        <v>0</v>
      </c>
      <c r="L77" s="30">
        <v>0</v>
      </c>
      <c r="M77" s="30">
        <v>0</v>
      </c>
      <c r="N77" s="30">
        <f t="shared" si="70"/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f t="shared" si="71"/>
        <v>0</v>
      </c>
      <c r="X77" s="30">
        <f t="shared" si="72"/>
        <v>0</v>
      </c>
      <c r="AA77" s="28">
        <f t="shared" si="64"/>
        <v>0</v>
      </c>
      <c r="AB77" s="28">
        <f t="shared" si="65"/>
        <v>0</v>
      </c>
      <c r="AC77" s="28">
        <f t="shared" si="66"/>
        <v>0</v>
      </c>
      <c r="AD77" s="28">
        <f t="shared" si="29"/>
        <v>0</v>
      </c>
      <c r="AF77" s="32">
        <f t="shared" si="73"/>
        <v>0</v>
      </c>
    </row>
    <row r="78" spans="1:32" x14ac:dyDescent="0.2">
      <c r="A78" s="10" t="s">
        <v>27</v>
      </c>
      <c r="B78" s="6"/>
      <c r="C78" s="7"/>
      <c r="D78" s="30">
        <v>0</v>
      </c>
      <c r="E78" s="30"/>
      <c r="F78" s="30">
        <f t="shared" si="68"/>
        <v>0</v>
      </c>
      <c r="G78" s="30">
        <v>0</v>
      </c>
      <c r="H78" s="30"/>
      <c r="I78" s="30">
        <f t="shared" si="69"/>
        <v>0</v>
      </c>
      <c r="J78" s="30">
        <v>0</v>
      </c>
      <c r="K78" s="30">
        <v>0</v>
      </c>
      <c r="L78" s="30">
        <v>0</v>
      </c>
      <c r="M78" s="30">
        <v>0</v>
      </c>
      <c r="N78" s="30">
        <f t="shared" si="70"/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f t="shared" si="71"/>
        <v>0</v>
      </c>
      <c r="X78" s="30">
        <f t="shared" si="72"/>
        <v>0</v>
      </c>
      <c r="AA78" s="28">
        <f t="shared" si="64"/>
        <v>0</v>
      </c>
      <c r="AB78" s="28">
        <f t="shared" si="65"/>
        <v>0</v>
      </c>
      <c r="AC78" s="28">
        <f t="shared" si="66"/>
        <v>0</v>
      </c>
      <c r="AD78" s="28">
        <f t="shared" si="29"/>
        <v>0</v>
      </c>
      <c r="AF78" s="32">
        <f t="shared" si="73"/>
        <v>0</v>
      </c>
    </row>
    <row r="79" spans="1:32" x14ac:dyDescent="0.2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32" ht="15.75" x14ac:dyDescent="0.25">
      <c r="A80" s="20" t="s">
        <v>28</v>
      </c>
      <c r="B80" s="21"/>
      <c r="C80" s="22"/>
      <c r="D80" s="30">
        <v>0</v>
      </c>
      <c r="E80" s="30"/>
      <c r="F80" s="30">
        <f>+F82+F90</f>
        <v>0</v>
      </c>
      <c r="G80" s="30">
        <v>0</v>
      </c>
      <c r="H80" s="30"/>
      <c r="I80" s="30">
        <f>+I82+I90</f>
        <v>0</v>
      </c>
      <c r="J80" s="30">
        <v>0</v>
      </c>
      <c r="K80" s="30">
        <v>0</v>
      </c>
      <c r="L80" s="30">
        <v>0</v>
      </c>
      <c r="M80" s="30">
        <v>0</v>
      </c>
      <c r="N80" s="30">
        <f>+N82+N90</f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f>+W82+W90</f>
        <v>0</v>
      </c>
      <c r="X80" s="30">
        <f t="shared" ref="X80" si="74">+X82+X90</f>
        <v>0</v>
      </c>
      <c r="AA80" s="28">
        <f>F80</f>
        <v>0</v>
      </c>
      <c r="AB80" s="28">
        <f>I80</f>
        <v>0</v>
      </c>
      <c r="AC80" s="28">
        <f>N80</f>
        <v>0</v>
      </c>
      <c r="AD80" s="28">
        <f t="shared" si="29"/>
        <v>0</v>
      </c>
      <c r="AF80" s="32">
        <f t="shared" ref="AF80" si="75">+AF82+AF90</f>
        <v>0</v>
      </c>
    </row>
    <row r="81" spans="1:32" x14ac:dyDescent="0.2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32" ht="15.75" x14ac:dyDescent="0.25">
      <c r="A82" s="20" t="s">
        <v>29</v>
      </c>
      <c r="B82" s="21"/>
      <c r="C82" s="22"/>
      <c r="D82" s="30">
        <v>0</v>
      </c>
      <c r="E82" s="30"/>
      <c r="F82" s="30">
        <f>SUM(F83:F88)</f>
        <v>0</v>
      </c>
      <c r="G82" s="30">
        <v>0</v>
      </c>
      <c r="H82" s="30"/>
      <c r="I82" s="30">
        <f>SUM(I83:I88)</f>
        <v>0</v>
      </c>
      <c r="J82" s="30">
        <v>0</v>
      </c>
      <c r="K82" s="30">
        <v>0</v>
      </c>
      <c r="L82" s="30">
        <v>0</v>
      </c>
      <c r="M82" s="30">
        <v>0</v>
      </c>
      <c r="N82" s="30">
        <f>SUM(N83:N88)</f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f>SUM(W83:W88)</f>
        <v>0</v>
      </c>
      <c r="X82" s="30">
        <f t="shared" ref="X82" si="76">SUM(X83:X88)</f>
        <v>0</v>
      </c>
      <c r="AA82" s="28">
        <f t="shared" ref="AA82:AA88" si="77">F82</f>
        <v>0</v>
      </c>
      <c r="AB82" s="28">
        <f t="shared" ref="AB82:AB88" si="78">I82</f>
        <v>0</v>
      </c>
      <c r="AC82" s="28">
        <f t="shared" ref="AC82:AC88" si="79">N82</f>
        <v>0</v>
      </c>
      <c r="AD82" s="28">
        <f t="shared" si="29"/>
        <v>0</v>
      </c>
      <c r="AF82" s="32">
        <f t="shared" ref="AF82" si="80">SUM(AF83:AF88)</f>
        <v>0</v>
      </c>
    </row>
    <row r="83" spans="1:32" x14ac:dyDescent="0.2">
      <c r="A83" s="10" t="s">
        <v>19</v>
      </c>
      <c r="B83" s="6"/>
      <c r="C83" s="7"/>
      <c r="D83" s="30">
        <v>0</v>
      </c>
      <c r="E83" s="30"/>
      <c r="F83" s="30">
        <f t="shared" ref="F83:F88" si="81">SUM(D83:E83)</f>
        <v>0</v>
      </c>
      <c r="G83" s="30">
        <v>0</v>
      </c>
      <c r="H83" s="30"/>
      <c r="I83" s="30">
        <f t="shared" ref="I83:I88" si="82">SUM(G83:H83)</f>
        <v>0</v>
      </c>
      <c r="J83" s="30">
        <v>0</v>
      </c>
      <c r="K83" s="30">
        <v>0</v>
      </c>
      <c r="L83" s="30">
        <v>0</v>
      </c>
      <c r="M83" s="30">
        <v>0</v>
      </c>
      <c r="N83" s="30">
        <f t="shared" ref="N83:N88" si="83">SUM(J83:M83)</f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f t="shared" ref="W83:W88" si="84">SUM(O83:V83)</f>
        <v>0</v>
      </c>
      <c r="X83" s="30">
        <f t="shared" ref="X83:X88" si="85">F83+I83+N83+W83</f>
        <v>0</v>
      </c>
      <c r="AA83" s="28">
        <f t="shared" si="77"/>
        <v>0</v>
      </c>
      <c r="AB83" s="28">
        <f t="shared" si="78"/>
        <v>0</v>
      </c>
      <c r="AC83" s="28">
        <f t="shared" si="79"/>
        <v>0</v>
      </c>
      <c r="AD83" s="28">
        <f t="shared" si="29"/>
        <v>0</v>
      </c>
      <c r="AF83" s="32">
        <f>SUM(AA83:AE83)</f>
        <v>0</v>
      </c>
    </row>
    <row r="84" spans="1:32" x14ac:dyDescent="0.2">
      <c r="A84" s="10" t="s">
        <v>20</v>
      </c>
      <c r="B84" s="6"/>
      <c r="C84" s="7"/>
      <c r="D84" s="30">
        <v>0</v>
      </c>
      <c r="E84" s="30"/>
      <c r="F84" s="30">
        <f t="shared" si="81"/>
        <v>0</v>
      </c>
      <c r="G84" s="30">
        <v>0</v>
      </c>
      <c r="H84" s="30"/>
      <c r="I84" s="30">
        <f t="shared" si="82"/>
        <v>0</v>
      </c>
      <c r="J84" s="30">
        <v>0</v>
      </c>
      <c r="K84" s="30">
        <v>0</v>
      </c>
      <c r="L84" s="30">
        <v>0</v>
      </c>
      <c r="M84" s="30">
        <v>0</v>
      </c>
      <c r="N84" s="30">
        <f t="shared" si="83"/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f t="shared" si="84"/>
        <v>0</v>
      </c>
      <c r="X84" s="30">
        <f t="shared" si="85"/>
        <v>0</v>
      </c>
      <c r="AA84" s="28">
        <f t="shared" si="77"/>
        <v>0</v>
      </c>
      <c r="AB84" s="28">
        <f t="shared" si="78"/>
        <v>0</v>
      </c>
      <c r="AC84" s="28">
        <f t="shared" si="79"/>
        <v>0</v>
      </c>
      <c r="AD84" s="28">
        <f t="shared" si="29"/>
        <v>0</v>
      </c>
      <c r="AF84" s="32">
        <f t="shared" ref="AF84:AF88" si="86">SUM(AA84:AE84)</f>
        <v>0</v>
      </c>
    </row>
    <row r="85" spans="1:32" x14ac:dyDescent="0.2">
      <c r="A85" s="23" t="s">
        <v>21</v>
      </c>
      <c r="B85" s="24"/>
      <c r="C85" s="25"/>
      <c r="D85" s="30">
        <v>0</v>
      </c>
      <c r="E85" s="30"/>
      <c r="F85" s="30">
        <f t="shared" si="81"/>
        <v>0</v>
      </c>
      <c r="G85" s="30">
        <v>0</v>
      </c>
      <c r="H85" s="30"/>
      <c r="I85" s="30">
        <f t="shared" si="82"/>
        <v>0</v>
      </c>
      <c r="J85" s="30">
        <v>0</v>
      </c>
      <c r="K85" s="30">
        <v>0</v>
      </c>
      <c r="L85" s="30">
        <v>0</v>
      </c>
      <c r="M85" s="30">
        <v>0</v>
      </c>
      <c r="N85" s="30">
        <f t="shared" si="83"/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f t="shared" si="84"/>
        <v>0</v>
      </c>
      <c r="X85" s="30">
        <f t="shared" si="85"/>
        <v>0</v>
      </c>
      <c r="AA85" s="28">
        <f t="shared" si="77"/>
        <v>0</v>
      </c>
      <c r="AB85" s="28">
        <f t="shared" si="78"/>
        <v>0</v>
      </c>
      <c r="AC85" s="28">
        <f t="shared" si="79"/>
        <v>0</v>
      </c>
      <c r="AD85" s="28">
        <f t="shared" si="29"/>
        <v>0</v>
      </c>
      <c r="AF85" s="32">
        <f t="shared" si="86"/>
        <v>0</v>
      </c>
    </row>
    <row r="86" spans="1:32" x14ac:dyDescent="0.2">
      <c r="A86" s="10" t="s">
        <v>26</v>
      </c>
      <c r="B86" s="6"/>
      <c r="C86" s="7"/>
      <c r="D86" s="30">
        <v>0</v>
      </c>
      <c r="E86" s="30"/>
      <c r="F86" s="30">
        <f t="shared" si="81"/>
        <v>0</v>
      </c>
      <c r="G86" s="30">
        <v>0</v>
      </c>
      <c r="H86" s="30"/>
      <c r="I86" s="30">
        <f t="shared" si="82"/>
        <v>0</v>
      </c>
      <c r="J86" s="30">
        <v>0</v>
      </c>
      <c r="K86" s="30">
        <v>0</v>
      </c>
      <c r="L86" s="30">
        <v>0</v>
      </c>
      <c r="M86" s="30">
        <v>0</v>
      </c>
      <c r="N86" s="30">
        <f t="shared" si="83"/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f t="shared" si="84"/>
        <v>0</v>
      </c>
      <c r="X86" s="30">
        <f t="shared" si="85"/>
        <v>0</v>
      </c>
      <c r="AA86" s="28">
        <f t="shared" si="77"/>
        <v>0</v>
      </c>
      <c r="AB86" s="28">
        <f t="shared" si="78"/>
        <v>0</v>
      </c>
      <c r="AC86" s="28">
        <f t="shared" si="79"/>
        <v>0</v>
      </c>
      <c r="AD86" s="28">
        <f t="shared" si="29"/>
        <v>0</v>
      </c>
      <c r="AF86" s="32">
        <f t="shared" si="86"/>
        <v>0</v>
      </c>
    </row>
    <row r="87" spans="1:32" x14ac:dyDescent="0.2">
      <c r="A87" s="10" t="s">
        <v>23</v>
      </c>
      <c r="B87" s="6"/>
      <c r="C87" s="7"/>
      <c r="D87" s="30">
        <v>0</v>
      </c>
      <c r="E87" s="30"/>
      <c r="F87" s="30">
        <f t="shared" si="81"/>
        <v>0</v>
      </c>
      <c r="G87" s="30">
        <v>0</v>
      </c>
      <c r="H87" s="30"/>
      <c r="I87" s="30">
        <f t="shared" si="82"/>
        <v>0</v>
      </c>
      <c r="J87" s="30">
        <v>0</v>
      </c>
      <c r="K87" s="30">
        <v>0</v>
      </c>
      <c r="L87" s="30">
        <v>0</v>
      </c>
      <c r="M87" s="30">
        <v>0</v>
      </c>
      <c r="N87" s="30">
        <f t="shared" si="83"/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f t="shared" si="84"/>
        <v>0</v>
      </c>
      <c r="X87" s="30">
        <f t="shared" si="85"/>
        <v>0</v>
      </c>
      <c r="AA87" s="28">
        <f t="shared" si="77"/>
        <v>0</v>
      </c>
      <c r="AB87" s="28">
        <f t="shared" si="78"/>
        <v>0</v>
      </c>
      <c r="AC87" s="28">
        <f t="shared" si="79"/>
        <v>0</v>
      </c>
      <c r="AD87" s="28">
        <f t="shared" si="29"/>
        <v>0</v>
      </c>
      <c r="AF87" s="32">
        <f t="shared" si="86"/>
        <v>0</v>
      </c>
    </row>
    <row r="88" spans="1:32" x14ac:dyDescent="0.2">
      <c r="A88" s="10" t="s">
        <v>24</v>
      </c>
      <c r="B88" s="6"/>
      <c r="C88" s="7"/>
      <c r="D88" s="30">
        <v>0</v>
      </c>
      <c r="E88" s="30"/>
      <c r="F88" s="30">
        <f t="shared" si="81"/>
        <v>0</v>
      </c>
      <c r="G88" s="30">
        <v>0</v>
      </c>
      <c r="H88" s="30"/>
      <c r="I88" s="30">
        <f t="shared" si="82"/>
        <v>0</v>
      </c>
      <c r="J88" s="30">
        <v>0</v>
      </c>
      <c r="K88" s="30">
        <v>0</v>
      </c>
      <c r="L88" s="30">
        <v>0</v>
      </c>
      <c r="M88" s="30">
        <v>0</v>
      </c>
      <c r="N88" s="30">
        <f t="shared" si="83"/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f t="shared" si="84"/>
        <v>0</v>
      </c>
      <c r="X88" s="30">
        <f t="shared" si="85"/>
        <v>0</v>
      </c>
      <c r="AA88" s="28">
        <f t="shared" si="77"/>
        <v>0</v>
      </c>
      <c r="AB88" s="28">
        <f t="shared" si="78"/>
        <v>0</v>
      </c>
      <c r="AC88" s="28">
        <f t="shared" si="79"/>
        <v>0</v>
      </c>
      <c r="AD88" s="28">
        <f t="shared" si="29"/>
        <v>0</v>
      </c>
      <c r="AF88" s="32">
        <f t="shared" si="86"/>
        <v>0</v>
      </c>
    </row>
    <row r="89" spans="1:32" x14ac:dyDescent="0.2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32" ht="15.75" x14ac:dyDescent="0.25">
      <c r="A90" s="20" t="s">
        <v>30</v>
      </c>
      <c r="B90" s="21"/>
      <c r="C90" s="22"/>
      <c r="D90" s="30">
        <v>0</v>
      </c>
      <c r="E90" s="30"/>
      <c r="F90" s="30">
        <f>SUM(F91:F96)</f>
        <v>0</v>
      </c>
      <c r="G90" s="30">
        <v>0</v>
      </c>
      <c r="H90" s="30"/>
      <c r="I90" s="30">
        <f>SUM(I91:I96)</f>
        <v>0</v>
      </c>
      <c r="J90" s="30">
        <v>0</v>
      </c>
      <c r="K90" s="30">
        <v>0</v>
      </c>
      <c r="L90" s="30">
        <v>0</v>
      </c>
      <c r="M90" s="30">
        <v>0</v>
      </c>
      <c r="N90" s="30">
        <f>SUM(N91:N96)</f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f>SUM(W91:W96)</f>
        <v>0</v>
      </c>
      <c r="X90" s="30">
        <f t="shared" ref="X90" si="87">SUM(X91:X96)</f>
        <v>0</v>
      </c>
      <c r="AA90" s="28">
        <f t="shared" ref="AA90:AA96" si="88">F90</f>
        <v>0</v>
      </c>
      <c r="AB90" s="28">
        <f t="shared" ref="AB90:AB96" si="89">I90</f>
        <v>0</v>
      </c>
      <c r="AC90" s="28">
        <f t="shared" ref="AC90:AC96" si="90">N90</f>
        <v>0</v>
      </c>
      <c r="AD90" s="28">
        <f t="shared" si="29"/>
        <v>0</v>
      </c>
      <c r="AF90" s="32">
        <f t="shared" ref="AF90" si="91">SUM(AF91:AF96)</f>
        <v>0</v>
      </c>
    </row>
    <row r="91" spans="1:32" x14ac:dyDescent="0.2">
      <c r="A91" s="10" t="s">
        <v>19</v>
      </c>
      <c r="B91" s="6"/>
      <c r="C91" s="7"/>
      <c r="D91" s="30">
        <v>0</v>
      </c>
      <c r="E91" s="30"/>
      <c r="F91" s="30">
        <f t="shared" ref="F91:F96" si="92">SUM(D91:E91)</f>
        <v>0</v>
      </c>
      <c r="G91" s="30">
        <v>0</v>
      </c>
      <c r="H91" s="30"/>
      <c r="I91" s="30">
        <f t="shared" ref="I91:I96" si="93">SUM(G91:H91)</f>
        <v>0</v>
      </c>
      <c r="J91" s="30">
        <v>0</v>
      </c>
      <c r="K91" s="30">
        <v>0</v>
      </c>
      <c r="L91" s="30">
        <v>0</v>
      </c>
      <c r="M91" s="30">
        <v>0</v>
      </c>
      <c r="N91" s="30">
        <f t="shared" ref="N91:N96" si="94">SUM(J91:M91)</f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f t="shared" ref="W91:W96" si="95">SUM(O91:V91)</f>
        <v>0</v>
      </c>
      <c r="X91" s="30">
        <f t="shared" ref="X91:X96" si="96">F91+I91+N91+W91</f>
        <v>0</v>
      </c>
      <c r="AA91" s="28">
        <f t="shared" si="88"/>
        <v>0</v>
      </c>
      <c r="AB91" s="28">
        <f t="shared" si="89"/>
        <v>0</v>
      </c>
      <c r="AC91" s="28">
        <f t="shared" si="90"/>
        <v>0</v>
      </c>
      <c r="AD91" s="28">
        <f t="shared" si="29"/>
        <v>0</v>
      </c>
      <c r="AF91" s="32">
        <f>SUM(AA91:AE91)</f>
        <v>0</v>
      </c>
    </row>
    <row r="92" spans="1:32" x14ac:dyDescent="0.2">
      <c r="A92" s="10" t="s">
        <v>31</v>
      </c>
      <c r="B92" s="6"/>
      <c r="C92" s="7"/>
      <c r="D92" s="30">
        <v>0</v>
      </c>
      <c r="E92" s="30"/>
      <c r="F92" s="30">
        <f t="shared" si="92"/>
        <v>0</v>
      </c>
      <c r="G92" s="30">
        <v>0</v>
      </c>
      <c r="H92" s="30"/>
      <c r="I92" s="30">
        <f t="shared" si="93"/>
        <v>0</v>
      </c>
      <c r="J92" s="30">
        <v>0</v>
      </c>
      <c r="K92" s="30">
        <v>0</v>
      </c>
      <c r="L92" s="30">
        <v>0</v>
      </c>
      <c r="M92" s="30">
        <v>0</v>
      </c>
      <c r="N92" s="30">
        <f t="shared" si="94"/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f t="shared" si="95"/>
        <v>0</v>
      </c>
      <c r="X92" s="30">
        <f t="shared" si="96"/>
        <v>0</v>
      </c>
      <c r="AA92" s="28">
        <f t="shared" si="88"/>
        <v>0</v>
      </c>
      <c r="AB92" s="28">
        <f t="shared" si="89"/>
        <v>0</v>
      </c>
      <c r="AC92" s="28">
        <f t="shared" si="90"/>
        <v>0</v>
      </c>
      <c r="AD92" s="28">
        <f t="shared" si="29"/>
        <v>0</v>
      </c>
      <c r="AF92" s="32">
        <f t="shared" ref="AF92:AF96" si="97">SUM(AA92:AE92)</f>
        <v>0</v>
      </c>
    </row>
    <row r="93" spans="1:32" x14ac:dyDescent="0.2">
      <c r="A93" s="10" t="s">
        <v>21</v>
      </c>
      <c r="B93" s="6"/>
      <c r="C93" s="7"/>
      <c r="D93" s="30">
        <v>0</v>
      </c>
      <c r="E93" s="30"/>
      <c r="F93" s="30">
        <f t="shared" si="92"/>
        <v>0</v>
      </c>
      <c r="G93" s="30">
        <v>0</v>
      </c>
      <c r="H93" s="30"/>
      <c r="I93" s="30">
        <f t="shared" si="93"/>
        <v>0</v>
      </c>
      <c r="J93" s="30">
        <v>0</v>
      </c>
      <c r="K93" s="30">
        <v>0</v>
      </c>
      <c r="L93" s="30">
        <v>0</v>
      </c>
      <c r="M93" s="30">
        <v>0</v>
      </c>
      <c r="N93" s="30">
        <f t="shared" si="94"/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f t="shared" si="95"/>
        <v>0</v>
      </c>
      <c r="X93" s="30">
        <f t="shared" si="96"/>
        <v>0</v>
      </c>
      <c r="AA93" s="28">
        <f t="shared" si="88"/>
        <v>0</v>
      </c>
      <c r="AB93" s="28">
        <f t="shared" si="89"/>
        <v>0</v>
      </c>
      <c r="AC93" s="28">
        <f t="shared" si="90"/>
        <v>0</v>
      </c>
      <c r="AD93" s="28">
        <f t="shared" si="29"/>
        <v>0</v>
      </c>
      <c r="AF93" s="32">
        <f t="shared" si="97"/>
        <v>0</v>
      </c>
    </row>
    <row r="94" spans="1:32" x14ac:dyDescent="0.2">
      <c r="A94" s="10" t="s">
        <v>26</v>
      </c>
      <c r="B94" s="6"/>
      <c r="C94" s="7"/>
      <c r="D94" s="30">
        <v>0</v>
      </c>
      <c r="E94" s="30"/>
      <c r="F94" s="30">
        <f t="shared" si="92"/>
        <v>0</v>
      </c>
      <c r="G94" s="30">
        <v>0</v>
      </c>
      <c r="H94" s="30"/>
      <c r="I94" s="30">
        <f t="shared" si="93"/>
        <v>0</v>
      </c>
      <c r="J94" s="30">
        <v>0</v>
      </c>
      <c r="K94" s="30">
        <v>0</v>
      </c>
      <c r="L94" s="30">
        <v>0</v>
      </c>
      <c r="M94" s="30">
        <v>0</v>
      </c>
      <c r="N94" s="30">
        <f t="shared" si="94"/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f t="shared" si="95"/>
        <v>0</v>
      </c>
      <c r="X94" s="30">
        <f t="shared" si="96"/>
        <v>0</v>
      </c>
      <c r="AA94" s="28">
        <f t="shared" si="88"/>
        <v>0</v>
      </c>
      <c r="AB94" s="28">
        <f t="shared" si="89"/>
        <v>0</v>
      </c>
      <c r="AC94" s="28">
        <f t="shared" si="90"/>
        <v>0</v>
      </c>
      <c r="AD94" s="28">
        <f t="shared" si="29"/>
        <v>0</v>
      </c>
      <c r="AF94" s="32">
        <f t="shared" si="97"/>
        <v>0</v>
      </c>
    </row>
    <row r="95" spans="1:32" x14ac:dyDescent="0.2">
      <c r="A95" s="10" t="s">
        <v>32</v>
      </c>
      <c r="B95" s="6"/>
      <c r="C95" s="7"/>
      <c r="D95" s="30">
        <v>0</v>
      </c>
      <c r="E95" s="30"/>
      <c r="F95" s="30">
        <f t="shared" si="92"/>
        <v>0</v>
      </c>
      <c r="G95" s="30">
        <v>0</v>
      </c>
      <c r="H95" s="30"/>
      <c r="I95" s="30">
        <f t="shared" si="93"/>
        <v>0</v>
      </c>
      <c r="J95" s="30">
        <v>0</v>
      </c>
      <c r="K95" s="30">
        <v>0</v>
      </c>
      <c r="L95" s="30">
        <v>0</v>
      </c>
      <c r="M95" s="30">
        <v>0</v>
      </c>
      <c r="N95" s="30">
        <f t="shared" si="94"/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f t="shared" si="95"/>
        <v>0</v>
      </c>
      <c r="X95" s="30">
        <f t="shared" si="96"/>
        <v>0</v>
      </c>
      <c r="AA95" s="28">
        <f t="shared" si="88"/>
        <v>0</v>
      </c>
      <c r="AB95" s="28">
        <f t="shared" si="89"/>
        <v>0</v>
      </c>
      <c r="AC95" s="28">
        <f t="shared" si="90"/>
        <v>0</v>
      </c>
      <c r="AD95" s="28">
        <f t="shared" si="29"/>
        <v>0</v>
      </c>
      <c r="AF95" s="32">
        <f t="shared" si="97"/>
        <v>0</v>
      </c>
    </row>
    <row r="96" spans="1:32" x14ac:dyDescent="0.2">
      <c r="A96" s="10" t="s">
        <v>24</v>
      </c>
      <c r="B96" s="6"/>
      <c r="C96" s="7"/>
      <c r="D96" s="30">
        <v>0</v>
      </c>
      <c r="E96" s="30"/>
      <c r="F96" s="30">
        <f t="shared" si="92"/>
        <v>0</v>
      </c>
      <c r="G96" s="30">
        <v>0</v>
      </c>
      <c r="H96" s="30"/>
      <c r="I96" s="30">
        <f t="shared" si="93"/>
        <v>0</v>
      </c>
      <c r="J96" s="30">
        <v>0</v>
      </c>
      <c r="K96" s="30">
        <v>0</v>
      </c>
      <c r="L96" s="30">
        <v>0</v>
      </c>
      <c r="M96" s="30">
        <v>0</v>
      </c>
      <c r="N96" s="30">
        <f t="shared" si="94"/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f t="shared" si="95"/>
        <v>0</v>
      </c>
      <c r="X96" s="30">
        <f t="shared" si="96"/>
        <v>0</v>
      </c>
      <c r="AA96" s="28">
        <f t="shared" si="88"/>
        <v>0</v>
      </c>
      <c r="AB96" s="28">
        <f t="shared" si="89"/>
        <v>0</v>
      </c>
      <c r="AC96" s="28">
        <f t="shared" si="90"/>
        <v>0</v>
      </c>
      <c r="AD96" s="28">
        <f t="shared" si="29"/>
        <v>0</v>
      </c>
      <c r="AF96" s="32">
        <f t="shared" si="97"/>
        <v>0</v>
      </c>
    </row>
    <row r="97" spans="1:32" x14ac:dyDescent="0.2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32" ht="15.75" x14ac:dyDescent="0.25">
      <c r="A98" s="5" t="s">
        <v>33</v>
      </c>
      <c r="B98" s="18"/>
      <c r="C98" s="19"/>
      <c r="D98" s="30">
        <v>0</v>
      </c>
      <c r="E98" s="30"/>
      <c r="F98" s="30">
        <f>+F99+F104</f>
        <v>0</v>
      </c>
      <c r="G98" s="30">
        <v>156</v>
      </c>
      <c r="H98" s="30"/>
      <c r="I98" s="30">
        <f>+I99+I104</f>
        <v>156</v>
      </c>
      <c r="J98" s="30">
        <v>0</v>
      </c>
      <c r="K98" s="30">
        <v>0</v>
      </c>
      <c r="L98" s="30">
        <v>0</v>
      </c>
      <c r="M98" s="30">
        <v>0</v>
      </c>
      <c r="N98" s="30">
        <f>+N99+N104</f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f>+W99+W104</f>
        <v>0</v>
      </c>
      <c r="X98" s="30">
        <f>+X99+X104</f>
        <v>156</v>
      </c>
      <c r="AA98" s="28">
        <f>F98</f>
        <v>0</v>
      </c>
      <c r="AB98" s="28">
        <f>I98</f>
        <v>156</v>
      </c>
      <c r="AC98" s="28">
        <f>N98</f>
        <v>0</v>
      </c>
      <c r="AD98" s="28">
        <f t="shared" si="29"/>
        <v>0</v>
      </c>
      <c r="AF98" s="32">
        <f>+AF99+AF104</f>
        <v>156</v>
      </c>
    </row>
    <row r="99" spans="1:32" ht="15.75" x14ac:dyDescent="0.25">
      <c r="A99" s="5" t="s">
        <v>34</v>
      </c>
      <c r="B99" s="18" t="s">
        <v>55</v>
      </c>
      <c r="C99" s="19"/>
      <c r="D99" s="30">
        <v>0</v>
      </c>
      <c r="E99" s="30"/>
      <c r="F99" s="30">
        <f>SUM(F100:F102)</f>
        <v>0</v>
      </c>
      <c r="G99" s="30">
        <v>78</v>
      </c>
      <c r="H99" s="30"/>
      <c r="I99" s="30">
        <f>SUM(I100:I102)</f>
        <v>78</v>
      </c>
      <c r="J99" s="30">
        <v>0</v>
      </c>
      <c r="K99" s="30">
        <v>0</v>
      </c>
      <c r="L99" s="30">
        <v>0</v>
      </c>
      <c r="M99" s="30">
        <v>0</v>
      </c>
      <c r="N99" s="30">
        <f>SUM(N100:N102)</f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f>SUM(W100:W102)</f>
        <v>0</v>
      </c>
      <c r="X99" s="30">
        <f t="shared" ref="X99" si="98">SUM(X100:X102)</f>
        <v>78</v>
      </c>
      <c r="AA99" s="28">
        <f>F99</f>
        <v>0</v>
      </c>
      <c r="AB99" s="28">
        <f>I99</f>
        <v>78</v>
      </c>
      <c r="AC99" s="28">
        <f>N99</f>
        <v>0</v>
      </c>
      <c r="AD99" s="28">
        <f>W99</f>
        <v>0</v>
      </c>
      <c r="AF99" s="32">
        <f t="shared" ref="AF99" si="99">SUM(AF100:AF102)</f>
        <v>78</v>
      </c>
    </row>
    <row r="100" spans="1:32" x14ac:dyDescent="0.2">
      <c r="A100" s="10" t="s">
        <v>57</v>
      </c>
      <c r="B100" s="6"/>
      <c r="C100" s="7"/>
      <c r="D100" s="30">
        <v>0</v>
      </c>
      <c r="E100" s="30"/>
      <c r="F100" s="30">
        <f t="shared" ref="F100:F102" si="100">SUM(D100:E100)</f>
        <v>0</v>
      </c>
      <c r="G100" s="30">
        <v>0</v>
      </c>
      <c r="H100" s="30"/>
      <c r="I100" s="30">
        <f t="shared" ref="I100:I102" si="101">SUM(G100:H100)</f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f t="shared" ref="N100:N102" si="102">SUM(J100:M100)</f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30">
        <f>SUM(O100:V100)</f>
        <v>0</v>
      </c>
      <c r="X100" s="30">
        <f>F100+I100+N100+W100</f>
        <v>0</v>
      </c>
      <c r="AA100" s="28">
        <f>F100</f>
        <v>0</v>
      </c>
      <c r="AB100" s="28">
        <f>I100</f>
        <v>0</v>
      </c>
      <c r="AC100" s="28">
        <f>N100</f>
        <v>0</v>
      </c>
      <c r="AD100" s="28">
        <f t="shared" ref="AD100:AD107" si="103">W100</f>
        <v>0</v>
      </c>
      <c r="AF100" s="32">
        <f t="shared" ref="AF100:AF102" si="104">SUM(AA100:AE100)</f>
        <v>0</v>
      </c>
    </row>
    <row r="101" spans="1:32" x14ac:dyDescent="0.2">
      <c r="A101" s="23" t="s">
        <v>58</v>
      </c>
      <c r="B101" s="24"/>
      <c r="C101" s="25"/>
      <c r="D101" s="30">
        <v>0</v>
      </c>
      <c r="E101" s="30"/>
      <c r="F101" s="30">
        <f t="shared" si="100"/>
        <v>0</v>
      </c>
      <c r="G101" s="30">
        <v>0</v>
      </c>
      <c r="H101" s="30"/>
      <c r="I101" s="30">
        <f t="shared" si="101"/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f t="shared" si="102"/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f>SUM(O101:V101)</f>
        <v>0</v>
      </c>
      <c r="X101" s="30">
        <f>F101+I101+N101+W101</f>
        <v>0</v>
      </c>
      <c r="AA101" s="28">
        <f>F101</f>
        <v>0</v>
      </c>
      <c r="AB101" s="28">
        <f>I101</f>
        <v>0</v>
      </c>
      <c r="AC101" s="28">
        <f>N101</f>
        <v>0</v>
      </c>
      <c r="AD101" s="28">
        <f t="shared" si="103"/>
        <v>0</v>
      </c>
      <c r="AF101" s="32">
        <f t="shared" si="104"/>
        <v>0</v>
      </c>
    </row>
    <row r="102" spans="1:32" x14ac:dyDescent="0.2">
      <c r="A102" s="23" t="s">
        <v>35</v>
      </c>
      <c r="B102" s="24"/>
      <c r="C102" s="25"/>
      <c r="D102" s="30">
        <v>0</v>
      </c>
      <c r="E102" s="30"/>
      <c r="F102" s="30">
        <f t="shared" si="100"/>
        <v>0</v>
      </c>
      <c r="G102" s="30">
        <v>78</v>
      </c>
      <c r="H102" s="30"/>
      <c r="I102" s="30">
        <f t="shared" si="101"/>
        <v>78</v>
      </c>
      <c r="J102" s="30">
        <v>0</v>
      </c>
      <c r="K102" s="30">
        <v>0</v>
      </c>
      <c r="L102" s="30">
        <v>0</v>
      </c>
      <c r="M102" s="30">
        <v>0</v>
      </c>
      <c r="N102" s="30">
        <f t="shared" si="102"/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f>SUM(O102:V102)</f>
        <v>0</v>
      </c>
      <c r="X102" s="30">
        <f>F102+I102+N102+W102</f>
        <v>78</v>
      </c>
      <c r="AA102" s="28">
        <f>F102</f>
        <v>0</v>
      </c>
      <c r="AB102" s="28">
        <f>I102</f>
        <v>78</v>
      </c>
      <c r="AC102" s="28">
        <f>N102</f>
        <v>0</v>
      </c>
      <c r="AD102" s="28">
        <f t="shared" si="103"/>
        <v>0</v>
      </c>
      <c r="AF102" s="32">
        <f t="shared" si="104"/>
        <v>78</v>
      </c>
    </row>
    <row r="103" spans="1:32" ht="15.75" x14ac:dyDescent="0.2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 t="s">
        <v>54</v>
      </c>
    </row>
    <row r="104" spans="1:32" ht="15.75" x14ac:dyDescent="0.25">
      <c r="A104" s="20" t="s">
        <v>36</v>
      </c>
      <c r="B104" s="21" t="s">
        <v>56</v>
      </c>
      <c r="C104" s="22"/>
      <c r="D104" s="30">
        <v>0</v>
      </c>
      <c r="E104" s="30"/>
      <c r="F104" s="30">
        <f>SUM(F105:F107)</f>
        <v>0</v>
      </c>
      <c r="G104" s="30">
        <v>78</v>
      </c>
      <c r="H104" s="30"/>
      <c r="I104" s="30">
        <f>SUM(I105:I107)</f>
        <v>78</v>
      </c>
      <c r="J104" s="30">
        <v>0</v>
      </c>
      <c r="K104" s="30">
        <v>0</v>
      </c>
      <c r="L104" s="30">
        <v>0</v>
      </c>
      <c r="M104" s="30">
        <v>0</v>
      </c>
      <c r="N104" s="30">
        <f>SUM(N105:N107)</f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30">
        <f>SUM(W105:W107)</f>
        <v>0</v>
      </c>
      <c r="X104" s="30">
        <f t="shared" ref="X104" si="105">SUM(X105:X107)</f>
        <v>78</v>
      </c>
      <c r="AA104" s="28">
        <f>F104</f>
        <v>0</v>
      </c>
      <c r="AB104" s="28">
        <f>I104</f>
        <v>78</v>
      </c>
      <c r="AC104" s="28">
        <f>N104</f>
        <v>0</v>
      </c>
      <c r="AD104" s="28">
        <f t="shared" si="103"/>
        <v>0</v>
      </c>
      <c r="AF104" s="32">
        <f t="shared" ref="AF104" si="106">SUM(AF105:AF107)</f>
        <v>78</v>
      </c>
    </row>
    <row r="105" spans="1:32" x14ac:dyDescent="0.2">
      <c r="A105" s="10" t="s">
        <v>57</v>
      </c>
      <c r="B105" s="6"/>
      <c r="C105" s="7"/>
      <c r="D105" s="30">
        <v>0</v>
      </c>
      <c r="E105" s="30"/>
      <c r="F105" s="30">
        <f t="shared" ref="F105:F107" si="107">SUM(D105:E105)</f>
        <v>0</v>
      </c>
      <c r="G105" s="30">
        <v>0</v>
      </c>
      <c r="H105" s="30"/>
      <c r="I105" s="30">
        <f t="shared" ref="I105:I107" si="108">SUM(G105:H105)</f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f t="shared" ref="N105:N107" si="109">SUM(J105:M105)</f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30">
        <f>SUM(O105:V105)</f>
        <v>0</v>
      </c>
      <c r="X105" s="30">
        <f>F105+I105+N105+W105</f>
        <v>0</v>
      </c>
      <c r="AA105" s="28">
        <f>F105</f>
        <v>0</v>
      </c>
      <c r="AB105" s="28">
        <f>I105</f>
        <v>0</v>
      </c>
      <c r="AC105" s="28">
        <f>N105</f>
        <v>0</v>
      </c>
      <c r="AD105" s="28">
        <f t="shared" si="103"/>
        <v>0</v>
      </c>
      <c r="AF105" s="32">
        <f t="shared" ref="AF105:AF107" si="110">SUM(AA105:AE105)</f>
        <v>0</v>
      </c>
    </row>
    <row r="106" spans="1:32" x14ac:dyDescent="0.2">
      <c r="A106" s="23" t="s">
        <v>58</v>
      </c>
      <c r="B106" s="24"/>
      <c r="C106" s="25"/>
      <c r="D106" s="30">
        <v>0</v>
      </c>
      <c r="E106" s="30"/>
      <c r="F106" s="30">
        <f t="shared" si="107"/>
        <v>0</v>
      </c>
      <c r="G106" s="30">
        <v>0</v>
      </c>
      <c r="H106" s="30"/>
      <c r="I106" s="30">
        <f t="shared" si="108"/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f t="shared" si="109"/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f>SUM(O106:V106)</f>
        <v>0</v>
      </c>
      <c r="X106" s="30">
        <f>F106+I106+N106+W106</f>
        <v>0</v>
      </c>
      <c r="AA106" s="28">
        <f>F106</f>
        <v>0</v>
      </c>
      <c r="AB106" s="28">
        <f>I106</f>
        <v>0</v>
      </c>
      <c r="AC106" s="28">
        <f>N106</f>
        <v>0</v>
      </c>
      <c r="AD106" s="28">
        <f t="shared" si="103"/>
        <v>0</v>
      </c>
      <c r="AF106" s="32">
        <f t="shared" si="110"/>
        <v>0</v>
      </c>
    </row>
    <row r="107" spans="1:32" x14ac:dyDescent="0.2">
      <c r="A107" s="10" t="s">
        <v>35</v>
      </c>
      <c r="B107" s="6"/>
      <c r="C107" s="7"/>
      <c r="D107" s="30">
        <v>0</v>
      </c>
      <c r="E107" s="30"/>
      <c r="F107" s="30">
        <f t="shared" si="107"/>
        <v>0</v>
      </c>
      <c r="G107" s="30">
        <v>78</v>
      </c>
      <c r="H107" s="30"/>
      <c r="I107" s="30">
        <f t="shared" si="108"/>
        <v>78</v>
      </c>
      <c r="J107" s="30">
        <v>0</v>
      </c>
      <c r="K107" s="30">
        <v>0</v>
      </c>
      <c r="L107" s="30">
        <v>0</v>
      </c>
      <c r="M107" s="30">
        <v>0</v>
      </c>
      <c r="N107" s="30">
        <f t="shared" si="109"/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f>SUM(O107:V107)</f>
        <v>0</v>
      </c>
      <c r="X107" s="30">
        <f>F107+I107+N107+W107</f>
        <v>78</v>
      </c>
      <c r="AA107" s="28">
        <f>F107</f>
        <v>0</v>
      </c>
      <c r="AB107" s="28">
        <f>I107</f>
        <v>78</v>
      </c>
      <c r="AC107" s="28">
        <f>N107</f>
        <v>0</v>
      </c>
      <c r="AD107" s="28">
        <f t="shared" si="103"/>
        <v>0</v>
      </c>
      <c r="AF107" s="32">
        <f t="shared" si="110"/>
        <v>78</v>
      </c>
    </row>
    <row r="108" spans="1:32" x14ac:dyDescent="0.2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</sheetData>
  <mergeCells count="2">
    <mergeCell ref="A6:C7"/>
    <mergeCell ref="X6:X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MOC-SUMMARY</vt:lpstr>
      <vt:lpstr>MOC-berth</vt:lpstr>
      <vt:lpstr>MOC-ancho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M. Jacinto</dc:creator>
  <cp:lastModifiedBy>PPA-OPM</cp:lastModifiedBy>
  <dcterms:created xsi:type="dcterms:W3CDTF">2018-04-26T07:24:32Z</dcterms:created>
  <dcterms:modified xsi:type="dcterms:W3CDTF">2020-05-14T05:39:11Z</dcterms:modified>
</cp:coreProperties>
</file>