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20" yWindow="825" windowWidth="13560" windowHeight="10215" activeTab="1"/>
  </bookViews>
  <sheets>
    <sheet name="MOC" sheetId="1" r:id="rId1"/>
    <sheet name="MOC-B" sheetId="2" r:id="rId2"/>
    <sheet name="MOC-A" sheetId="3" r:id="rId3"/>
  </sheets>
  <definedNames>
    <definedName name="_xlnm.Print_Area" localSheetId="1">'MOC-B'!$A$1:$AL$104</definedName>
    <definedName name="_xlnm.Print_Titles" localSheetId="1">'MOC-B'!$A:$C</definedName>
  </definedNames>
  <calcPr calcId="144525"/>
</workbook>
</file>

<file path=xl/calcChain.xml><?xml version="1.0" encoding="utf-8"?>
<calcChain xmlns="http://schemas.openxmlformats.org/spreadsheetml/2006/main">
  <c r="E106" i="1" l="1"/>
  <c r="E103" i="1"/>
  <c r="E102" i="1"/>
  <c r="F30" i="2" l="1"/>
  <c r="F29" i="2"/>
  <c r="F28" i="2" s="1"/>
  <c r="D27" i="1" s="1"/>
  <c r="H72" i="1"/>
  <c r="H71" i="1"/>
  <c r="H70" i="1"/>
  <c r="H69" i="1"/>
  <c r="H67" i="1"/>
  <c r="H66" i="1"/>
  <c r="H65" i="1"/>
  <c r="H64" i="1"/>
  <c r="H62" i="1"/>
  <c r="H60" i="1"/>
  <c r="H45" i="1"/>
  <c r="H44" i="1"/>
  <c r="H43" i="1"/>
  <c r="H41" i="1"/>
  <c r="H40" i="1"/>
  <c r="H39" i="1"/>
  <c r="H37" i="1"/>
  <c r="H36" i="1"/>
  <c r="H35" i="1"/>
  <c r="H33" i="1"/>
  <c r="H32" i="1"/>
  <c r="H31" i="1"/>
  <c r="H29" i="1"/>
  <c r="H28" i="1"/>
  <c r="H27" i="1"/>
  <c r="H25" i="1"/>
  <c r="H24" i="1"/>
  <c r="H23" i="1"/>
  <c r="H21" i="1"/>
  <c r="H20" i="1"/>
  <c r="H19" i="1"/>
  <c r="H17" i="1"/>
  <c r="H16" i="1"/>
  <c r="H15" i="1"/>
  <c r="H13" i="1"/>
  <c r="H12" i="1"/>
  <c r="H11" i="1"/>
  <c r="D29" i="1"/>
  <c r="D28" i="1"/>
  <c r="AM101" i="2"/>
  <c r="G99" i="1" s="1"/>
  <c r="AM100" i="2"/>
  <c r="G98" i="1" s="1"/>
  <c r="AM97" i="2"/>
  <c r="AM95" i="2"/>
  <c r="AM94" i="2"/>
  <c r="AM91" i="2"/>
  <c r="AM90" i="2"/>
  <c r="AM86" i="2"/>
  <c r="G84" i="1" s="1"/>
  <c r="AM85" i="2"/>
  <c r="G83" i="1" s="1"/>
  <c r="AM84" i="2"/>
  <c r="G82" i="1" s="1"/>
  <c r="AM81" i="2"/>
  <c r="G79" i="1" s="1"/>
  <c r="AM80" i="2"/>
  <c r="G78" i="1" s="1"/>
  <c r="AM79" i="2"/>
  <c r="G77" i="1" s="1"/>
  <c r="AM74" i="2"/>
  <c r="G72" i="1" s="1"/>
  <c r="AM73" i="2"/>
  <c r="G71" i="1" s="1"/>
  <c r="AM72" i="2"/>
  <c r="G70" i="1" s="1"/>
  <c r="AM69" i="2"/>
  <c r="G67" i="1" s="1"/>
  <c r="AM68" i="2"/>
  <c r="G66" i="1" s="1"/>
  <c r="AM67" i="2"/>
  <c r="G65" i="1" s="1"/>
  <c r="AM46" i="2"/>
  <c r="G45" i="1" s="1"/>
  <c r="AM45" i="2"/>
  <c r="G44" i="1" s="1"/>
  <c r="AM42" i="2"/>
  <c r="G41" i="1" s="1"/>
  <c r="AM41" i="2"/>
  <c r="G40" i="1" s="1"/>
  <c r="AM38" i="2"/>
  <c r="G37" i="1" s="1"/>
  <c r="AM37" i="2"/>
  <c r="G36" i="1" s="1"/>
  <c r="AM34" i="2"/>
  <c r="G33" i="1" s="1"/>
  <c r="AM33" i="2"/>
  <c r="G32" i="1" s="1"/>
  <c r="AM30" i="2"/>
  <c r="G29" i="1" s="1"/>
  <c r="AM29" i="2"/>
  <c r="G28" i="1" s="1"/>
  <c r="AM26" i="2"/>
  <c r="G25" i="1" s="1"/>
  <c r="AM25" i="2"/>
  <c r="G24" i="1" s="1"/>
  <c r="AM22" i="2"/>
  <c r="G21" i="1" s="1"/>
  <c r="AM21" i="2"/>
  <c r="G20" i="1" s="1"/>
  <c r="AM18" i="2"/>
  <c r="G17" i="1" s="1"/>
  <c r="AM17" i="2"/>
  <c r="G16" i="1" s="1"/>
  <c r="AM14" i="2"/>
  <c r="G13" i="1" s="1"/>
  <c r="AM13" i="2"/>
  <c r="G12" i="1" s="1"/>
  <c r="R62" i="2"/>
  <c r="K110" i="2"/>
  <c r="K107" i="2"/>
  <c r="K106" i="2" l="1"/>
  <c r="AM12" i="2"/>
  <c r="G11" i="1" s="1"/>
  <c r="X97" i="2"/>
  <c r="L13" i="2"/>
  <c r="F13" i="2"/>
  <c r="D12" i="1" s="1"/>
  <c r="AR13" i="2"/>
  <c r="T101" i="2"/>
  <c r="T100" i="2"/>
  <c r="T95" i="2"/>
  <c r="T94" i="2"/>
  <c r="T91" i="2"/>
  <c r="T90" i="2"/>
  <c r="T86" i="2"/>
  <c r="T85" i="2"/>
  <c r="T84" i="2"/>
  <c r="T81" i="2"/>
  <c r="T80" i="2"/>
  <c r="T79" i="2"/>
  <c r="T74" i="2"/>
  <c r="T73" i="2"/>
  <c r="T72" i="2"/>
  <c r="T69" i="2"/>
  <c r="T68" i="2"/>
  <c r="T67" i="2"/>
  <c r="T46" i="2"/>
  <c r="T45" i="2"/>
  <c r="T42" i="2"/>
  <c r="T41" i="2"/>
  <c r="T38" i="2"/>
  <c r="T37" i="2"/>
  <c r="T34" i="2"/>
  <c r="T33" i="2"/>
  <c r="T30" i="2"/>
  <c r="T29" i="2"/>
  <c r="T26" i="2"/>
  <c r="T25" i="2"/>
  <c r="T22" i="2"/>
  <c r="T21" i="2"/>
  <c r="T18" i="2"/>
  <c r="T17" i="2"/>
  <c r="T14" i="2"/>
  <c r="T13" i="2"/>
  <c r="P13" i="2"/>
  <c r="T71" i="2" l="1"/>
  <c r="T99" i="2"/>
  <c r="T16" i="2"/>
  <c r="T20" i="2"/>
  <c r="T28" i="2"/>
  <c r="T32" i="2"/>
  <c r="T36" i="2"/>
  <c r="T40" i="2"/>
  <c r="T44" i="2"/>
  <c r="T78" i="2"/>
  <c r="T89" i="2"/>
  <c r="T93" i="2"/>
  <c r="T66" i="2"/>
  <c r="T64" i="2" s="1"/>
  <c r="T83" i="2"/>
  <c r="T76" i="2" s="1"/>
  <c r="X13" i="2"/>
  <c r="T12" i="2"/>
  <c r="T24" i="2"/>
  <c r="AR101" i="2"/>
  <c r="P101" i="2"/>
  <c r="L101" i="2"/>
  <c r="I101" i="2"/>
  <c r="F101" i="2"/>
  <c r="AR100" i="2"/>
  <c r="P100" i="2"/>
  <c r="X100" i="2" s="1"/>
  <c r="F98" i="1" s="1"/>
  <c r="L100" i="2"/>
  <c r="I100" i="2"/>
  <c r="F100" i="2"/>
  <c r="AM99" i="2"/>
  <c r="I99" i="2"/>
  <c r="AR97" i="2"/>
  <c r="AQ97" i="2"/>
  <c r="L97" i="2"/>
  <c r="I97" i="2"/>
  <c r="F97" i="2"/>
  <c r="AO97" i="2" s="1"/>
  <c r="AR95" i="2"/>
  <c r="P95" i="2"/>
  <c r="L95" i="2"/>
  <c r="I95" i="2"/>
  <c r="F95" i="2"/>
  <c r="AO95" i="2" s="1"/>
  <c r="AR94" i="2"/>
  <c r="P94" i="2"/>
  <c r="X94" i="2" s="1"/>
  <c r="L94" i="2"/>
  <c r="I94" i="2"/>
  <c r="I93" i="2" s="1"/>
  <c r="F94" i="2"/>
  <c r="AO94" i="2" s="1"/>
  <c r="P93" i="2"/>
  <c r="AR91" i="2"/>
  <c r="P91" i="2"/>
  <c r="L91" i="2"/>
  <c r="I91" i="2"/>
  <c r="F91" i="2"/>
  <c r="AO91" i="2" s="1"/>
  <c r="AR90" i="2"/>
  <c r="P90" i="2"/>
  <c r="X90" i="2" s="1"/>
  <c r="L90" i="2"/>
  <c r="I90" i="2"/>
  <c r="F90" i="2"/>
  <c r="AO90" i="2" s="1"/>
  <c r="AM89" i="2"/>
  <c r="AR89" i="2" s="1"/>
  <c r="AR86" i="2"/>
  <c r="P86" i="2"/>
  <c r="P83" i="2" s="1"/>
  <c r="L86" i="2"/>
  <c r="I86" i="2"/>
  <c r="F86" i="2"/>
  <c r="AR85" i="2"/>
  <c r="P85" i="2"/>
  <c r="L85" i="2"/>
  <c r="I85" i="2"/>
  <c r="F85" i="2"/>
  <c r="AR84" i="2"/>
  <c r="P84" i="2"/>
  <c r="X84" i="2" s="1"/>
  <c r="L84" i="2"/>
  <c r="I84" i="2"/>
  <c r="I83" i="2" s="1"/>
  <c r="F84" i="2"/>
  <c r="AR81" i="2"/>
  <c r="P81" i="2"/>
  <c r="L81" i="2"/>
  <c r="M81" i="2" s="1"/>
  <c r="I81" i="2"/>
  <c r="F81" i="2"/>
  <c r="AR80" i="2"/>
  <c r="P80" i="2"/>
  <c r="L80" i="2"/>
  <c r="I80" i="2"/>
  <c r="F80" i="2"/>
  <c r="AR79" i="2"/>
  <c r="P79" i="2"/>
  <c r="X79" i="2" s="1"/>
  <c r="L79" i="2"/>
  <c r="I79" i="2"/>
  <c r="F79" i="2"/>
  <c r="AR74" i="2"/>
  <c r="P74" i="2"/>
  <c r="L74" i="2"/>
  <c r="I74" i="2"/>
  <c r="F74" i="2"/>
  <c r="AR73" i="2"/>
  <c r="P73" i="2"/>
  <c r="L73" i="2"/>
  <c r="I73" i="2"/>
  <c r="F73" i="2"/>
  <c r="AR72" i="2"/>
  <c r="P72" i="2"/>
  <c r="X72" i="2" s="1"/>
  <c r="F70" i="1" s="1"/>
  <c r="L72" i="2"/>
  <c r="L71" i="2" s="1"/>
  <c r="I72" i="2"/>
  <c r="F72" i="2"/>
  <c r="AR69" i="2"/>
  <c r="P69" i="2"/>
  <c r="L69" i="2"/>
  <c r="I69" i="2"/>
  <c r="F69" i="2"/>
  <c r="AR68" i="2"/>
  <c r="P68" i="2"/>
  <c r="L68" i="2"/>
  <c r="I68" i="2"/>
  <c r="F68" i="2"/>
  <c r="AR67" i="2"/>
  <c r="P67" i="2"/>
  <c r="X67" i="2" s="1"/>
  <c r="F65" i="1" s="1"/>
  <c r="L67" i="2"/>
  <c r="I67" i="2"/>
  <c r="F67" i="2"/>
  <c r="AR46" i="2"/>
  <c r="P46" i="2"/>
  <c r="L46" i="2"/>
  <c r="I46" i="2"/>
  <c r="F46" i="2"/>
  <c r="AR45" i="2"/>
  <c r="P45" i="2"/>
  <c r="X45" i="2" s="1"/>
  <c r="F44" i="1" s="1"/>
  <c r="L45" i="2"/>
  <c r="L44" i="2" s="1"/>
  <c r="I45" i="2"/>
  <c r="F45" i="2"/>
  <c r="P44" i="2"/>
  <c r="AR42" i="2"/>
  <c r="P42" i="2"/>
  <c r="L42" i="2"/>
  <c r="I42" i="2"/>
  <c r="F42" i="2"/>
  <c r="AR41" i="2"/>
  <c r="P41" i="2"/>
  <c r="X41" i="2" s="1"/>
  <c r="F40" i="1" s="1"/>
  <c r="L41" i="2"/>
  <c r="L40" i="2" s="1"/>
  <c r="I41" i="2"/>
  <c r="F41" i="2"/>
  <c r="AR38" i="2"/>
  <c r="P38" i="2"/>
  <c r="P36" i="2" s="1"/>
  <c r="L38" i="2"/>
  <c r="I38" i="2"/>
  <c r="F38" i="2"/>
  <c r="AR37" i="2"/>
  <c r="P37" i="2"/>
  <c r="X37" i="2" s="1"/>
  <c r="F36" i="1" s="1"/>
  <c r="L37" i="2"/>
  <c r="L36" i="2" s="1"/>
  <c r="I37" i="2"/>
  <c r="F37" i="2"/>
  <c r="I36" i="2"/>
  <c r="AR34" i="2"/>
  <c r="P34" i="2"/>
  <c r="L34" i="2"/>
  <c r="I34" i="2"/>
  <c r="F34" i="2"/>
  <c r="AR33" i="2"/>
  <c r="P33" i="2"/>
  <c r="X33" i="2" s="1"/>
  <c r="F32" i="1" s="1"/>
  <c r="L33" i="2"/>
  <c r="L32" i="2" s="1"/>
  <c r="I33" i="2"/>
  <c r="F33" i="2"/>
  <c r="AR30" i="2"/>
  <c r="P30" i="2"/>
  <c r="L30" i="2"/>
  <c r="I30" i="2"/>
  <c r="AO30" i="2"/>
  <c r="AR29" i="2"/>
  <c r="P29" i="2"/>
  <c r="X29" i="2" s="1"/>
  <c r="F28" i="1" s="1"/>
  <c r="L29" i="2"/>
  <c r="L28" i="2" s="1"/>
  <c r="I29" i="2"/>
  <c r="AO29" i="2"/>
  <c r="I28" i="2"/>
  <c r="AR26" i="2"/>
  <c r="P26" i="2"/>
  <c r="L26" i="2"/>
  <c r="I26" i="2"/>
  <c r="F26" i="2"/>
  <c r="AR25" i="2"/>
  <c r="P25" i="2"/>
  <c r="X25" i="2" s="1"/>
  <c r="F24" i="1" s="1"/>
  <c r="L25" i="2"/>
  <c r="I25" i="2"/>
  <c r="I24" i="2" s="1"/>
  <c r="F25" i="2"/>
  <c r="AM24" i="2"/>
  <c r="P24" i="2"/>
  <c r="L24" i="2"/>
  <c r="AR22" i="2"/>
  <c r="P22" i="2"/>
  <c r="L22" i="2"/>
  <c r="I22" i="2"/>
  <c r="I20" i="2" s="1"/>
  <c r="F22" i="2"/>
  <c r="AR21" i="2"/>
  <c r="P21" i="2"/>
  <c r="X21" i="2" s="1"/>
  <c r="F20" i="1" s="1"/>
  <c r="L21" i="2"/>
  <c r="I21" i="2"/>
  <c r="F21" i="2"/>
  <c r="P20" i="2"/>
  <c r="L20" i="2"/>
  <c r="AR18" i="2"/>
  <c r="P18" i="2"/>
  <c r="P16" i="2" s="1"/>
  <c r="L18" i="2"/>
  <c r="I18" i="2"/>
  <c r="F18" i="2"/>
  <c r="AR17" i="2"/>
  <c r="P17" i="2"/>
  <c r="L17" i="2"/>
  <c r="I17" i="2"/>
  <c r="I16" i="2" s="1"/>
  <c r="F17" i="2"/>
  <c r="AR14" i="2"/>
  <c r="P14" i="2"/>
  <c r="L14" i="2"/>
  <c r="L12" i="2" s="1"/>
  <c r="I14" i="2"/>
  <c r="F14" i="2"/>
  <c r="I13" i="2"/>
  <c r="M13" i="2" s="1"/>
  <c r="AO13" i="2"/>
  <c r="I95" i="1"/>
  <c r="I93" i="1"/>
  <c r="I92" i="1"/>
  <c r="I89" i="1"/>
  <c r="I88" i="1"/>
  <c r="I87" i="1" s="1"/>
  <c r="AO26" i="2" l="1"/>
  <c r="D25" i="1"/>
  <c r="AO33" i="2"/>
  <c r="D32" i="1"/>
  <c r="AO37" i="2"/>
  <c r="D36" i="1"/>
  <c r="AO42" i="2"/>
  <c r="D41" i="1"/>
  <c r="AO67" i="2"/>
  <c r="D65" i="1"/>
  <c r="AO73" i="2"/>
  <c r="D71" i="1"/>
  <c r="AO81" i="2"/>
  <c r="D79" i="1"/>
  <c r="I79" i="1" s="1"/>
  <c r="AO85" i="2"/>
  <c r="D83" i="1"/>
  <c r="I83" i="1" s="1"/>
  <c r="AR99" i="2"/>
  <c r="G97" i="1"/>
  <c r="AP13" i="2"/>
  <c r="E12" i="1"/>
  <c r="AO17" i="2"/>
  <c r="D16" i="1"/>
  <c r="AO34" i="2"/>
  <c r="D33" i="1"/>
  <c r="AO38" i="2"/>
  <c r="D37" i="1"/>
  <c r="AO68" i="2"/>
  <c r="D66" i="1"/>
  <c r="AO74" i="2"/>
  <c r="D72" i="1"/>
  <c r="AO86" i="2"/>
  <c r="D84" i="1"/>
  <c r="I84" i="1" s="1"/>
  <c r="AO100" i="2"/>
  <c r="D98" i="1"/>
  <c r="AQ13" i="2"/>
  <c r="F12" i="1"/>
  <c r="AO14" i="2"/>
  <c r="D13" i="1"/>
  <c r="AO18" i="2"/>
  <c r="D17" i="1"/>
  <c r="AO21" i="2"/>
  <c r="D20" i="1"/>
  <c r="AR24" i="2"/>
  <c r="G23" i="1"/>
  <c r="AO45" i="2"/>
  <c r="D44" i="1"/>
  <c r="AO69" i="2"/>
  <c r="D67" i="1"/>
  <c r="AO79" i="2"/>
  <c r="D77" i="1"/>
  <c r="I77" i="1" s="1"/>
  <c r="F89" i="2"/>
  <c r="AO89" i="2" s="1"/>
  <c r="M95" i="2"/>
  <c r="AO101" i="2"/>
  <c r="D99" i="1"/>
  <c r="I91" i="1"/>
  <c r="L16" i="2"/>
  <c r="AO22" i="2"/>
  <c r="D21" i="1"/>
  <c r="AO25" i="2"/>
  <c r="D24" i="1"/>
  <c r="AO41" i="2"/>
  <c r="D40" i="1"/>
  <c r="I44" i="2"/>
  <c r="AO46" i="2"/>
  <c r="D45" i="1"/>
  <c r="AO72" i="2"/>
  <c r="D70" i="1"/>
  <c r="M74" i="2"/>
  <c r="E72" i="1" s="1"/>
  <c r="I78" i="2"/>
  <c r="I76" i="2" s="1"/>
  <c r="AO80" i="2"/>
  <c r="D78" i="1"/>
  <c r="I78" i="1" s="1"/>
  <c r="AO84" i="2"/>
  <c r="D82" i="1"/>
  <c r="I82" i="1" s="1"/>
  <c r="M86" i="2"/>
  <c r="M97" i="2"/>
  <c r="AP97" i="2" s="1"/>
  <c r="AT97" i="2" s="1"/>
  <c r="P99" i="2"/>
  <c r="M80" i="2"/>
  <c r="AP95" i="2"/>
  <c r="T88" i="2"/>
  <c r="T62" i="2" s="1"/>
  <c r="AM16" i="2"/>
  <c r="M69" i="2"/>
  <c r="M73" i="2"/>
  <c r="E71" i="1" s="1"/>
  <c r="M79" i="2"/>
  <c r="M78" i="2" s="1"/>
  <c r="P78" i="2"/>
  <c r="P76" i="2" s="1"/>
  <c r="M85" i="2"/>
  <c r="M90" i="2"/>
  <c r="AM20" i="2"/>
  <c r="AM32" i="2"/>
  <c r="M38" i="2"/>
  <c r="M101" i="2"/>
  <c r="E99" i="1" s="1"/>
  <c r="M72" i="2"/>
  <c r="M67" i="2"/>
  <c r="E65" i="1" s="1"/>
  <c r="AM66" i="2"/>
  <c r="AM71" i="2"/>
  <c r="AM64" i="2" s="1"/>
  <c r="G62" i="1" s="1"/>
  <c r="X68" i="2"/>
  <c r="X74" i="2"/>
  <c r="X81" i="2"/>
  <c r="AQ81" i="2" s="1"/>
  <c r="X85" i="2"/>
  <c r="AQ85" i="2" s="1"/>
  <c r="X95" i="2"/>
  <c r="AQ95" i="2" s="1"/>
  <c r="AT95" i="2" s="1"/>
  <c r="X101" i="2"/>
  <c r="X69" i="2"/>
  <c r="X73" i="2"/>
  <c r="X80" i="2"/>
  <c r="AQ80" i="2" s="1"/>
  <c r="X86" i="2"/>
  <c r="AQ86" i="2" s="1"/>
  <c r="X91" i="2"/>
  <c r="AQ91" i="2" s="1"/>
  <c r="L83" i="2"/>
  <c r="L76" i="2" s="1"/>
  <c r="M84" i="2"/>
  <c r="M83" i="2" s="1"/>
  <c r="L89" i="2"/>
  <c r="M91" i="2"/>
  <c r="M89" i="2" s="1"/>
  <c r="L93" i="2"/>
  <c r="M94" i="2"/>
  <c r="M93" i="2" s="1"/>
  <c r="L99" i="2"/>
  <c r="M100" i="2"/>
  <c r="E98" i="1" s="1"/>
  <c r="L66" i="2"/>
  <c r="L64" i="2" s="1"/>
  <c r="M68" i="2"/>
  <c r="E66" i="1" s="1"/>
  <c r="L78" i="2"/>
  <c r="AP74" i="2"/>
  <c r="AP85" i="2"/>
  <c r="AP80" i="2"/>
  <c r="AM40" i="2"/>
  <c r="AM28" i="2"/>
  <c r="X14" i="2"/>
  <c r="X17" i="2"/>
  <c r="F16" i="1" s="1"/>
  <c r="P28" i="2"/>
  <c r="X30" i="2"/>
  <c r="P32" i="2"/>
  <c r="X34" i="2"/>
  <c r="X38" i="2"/>
  <c r="X42" i="2"/>
  <c r="X46" i="2"/>
  <c r="X18" i="2"/>
  <c r="X22" i="2"/>
  <c r="X26" i="2"/>
  <c r="X36" i="2"/>
  <c r="P12" i="2"/>
  <c r="M14" i="2"/>
  <c r="M22" i="2"/>
  <c r="M30" i="2"/>
  <c r="M33" i="2"/>
  <c r="E32" i="1" s="1"/>
  <c r="M41" i="2"/>
  <c r="E40" i="1" s="1"/>
  <c r="M46" i="2"/>
  <c r="I12" i="2"/>
  <c r="F32" i="2"/>
  <c r="F99" i="2"/>
  <c r="F71" i="2"/>
  <c r="F66" i="2"/>
  <c r="F40" i="2"/>
  <c r="AO28" i="2"/>
  <c r="F24" i="2"/>
  <c r="F20" i="2"/>
  <c r="F16" i="2"/>
  <c r="I81" i="1"/>
  <c r="AQ100" i="2"/>
  <c r="F12" i="2"/>
  <c r="AR12" i="2"/>
  <c r="M18" i="2"/>
  <c r="M21" i="2"/>
  <c r="M26" i="2"/>
  <c r="M29" i="2"/>
  <c r="E28" i="1" s="1"/>
  <c r="I28" i="1" s="1"/>
  <c r="I32" i="2"/>
  <c r="M34" i="2"/>
  <c r="F36" i="2"/>
  <c r="AM36" i="2"/>
  <c r="M37" i="2"/>
  <c r="I40" i="2"/>
  <c r="P40" i="2"/>
  <c r="M42" i="2"/>
  <c r="F44" i="2"/>
  <c r="AM44" i="2"/>
  <c r="M45" i="2"/>
  <c r="AP45" i="2" s="1"/>
  <c r="I66" i="2"/>
  <c r="P66" i="2"/>
  <c r="AP68" i="2"/>
  <c r="I71" i="2"/>
  <c r="P71" i="2"/>
  <c r="AP73" i="2"/>
  <c r="F78" i="2"/>
  <c r="D76" i="1" s="1"/>
  <c r="AM78" i="2"/>
  <c r="G76" i="1" s="1"/>
  <c r="AP81" i="2"/>
  <c r="F83" i="2"/>
  <c r="AM83" i="2"/>
  <c r="AP86" i="2"/>
  <c r="I89" i="2"/>
  <c r="I88" i="2" s="1"/>
  <c r="P89" i="2"/>
  <c r="P88" i="2" s="1"/>
  <c r="AP91" i="2"/>
  <c r="F93" i="2"/>
  <c r="AO93" i="2" s="1"/>
  <c r="AM93" i="2"/>
  <c r="AR93" i="2" s="1"/>
  <c r="I86" i="1"/>
  <c r="M25" i="2"/>
  <c r="AQ25" i="2"/>
  <c r="AQ33" i="2"/>
  <c r="M40" i="2"/>
  <c r="AP41" i="2"/>
  <c r="AQ41" i="2"/>
  <c r="AP67" i="2"/>
  <c r="AQ67" i="2"/>
  <c r="AP72" i="2"/>
  <c r="AQ72" i="2"/>
  <c r="AP90" i="2"/>
  <c r="AT90" i="2" s="1"/>
  <c r="AQ90" i="2"/>
  <c r="X89" i="2"/>
  <c r="AP100" i="2"/>
  <c r="M17" i="2"/>
  <c r="E16" i="1" s="1"/>
  <c r="AP21" i="2"/>
  <c r="AQ21" i="2"/>
  <c r="M28" i="2"/>
  <c r="AQ29" i="2"/>
  <c r="AQ37" i="2"/>
  <c r="AQ45" i="2"/>
  <c r="AQ79" i="2"/>
  <c r="X78" i="2"/>
  <c r="AP83" i="2"/>
  <c r="AP84" i="2"/>
  <c r="AQ84" i="2"/>
  <c r="AP93" i="2"/>
  <c r="AP94" i="2"/>
  <c r="AQ94" i="2"/>
  <c r="X93" i="2"/>
  <c r="AQ93" i="2" s="1"/>
  <c r="I76" i="1" l="1"/>
  <c r="AP40" i="2"/>
  <c r="E39" i="1"/>
  <c r="AO36" i="2"/>
  <c r="D35" i="1"/>
  <c r="AO32" i="2"/>
  <c r="D31" i="1"/>
  <c r="X83" i="2"/>
  <c r="AQ83" i="2" s="1"/>
  <c r="AP28" i="2"/>
  <c r="E27" i="1"/>
  <c r="AT67" i="2"/>
  <c r="M32" i="2"/>
  <c r="M24" i="2"/>
  <c r="E24" i="1"/>
  <c r="AP42" i="2"/>
  <c r="E41" i="1"/>
  <c r="I41" i="1" s="1"/>
  <c r="AR36" i="2"/>
  <c r="G35" i="1"/>
  <c r="AO99" i="2"/>
  <c r="D97" i="1"/>
  <c r="AP14" i="2"/>
  <c r="E13" i="1"/>
  <c r="AQ36" i="2"/>
  <c r="F35" i="1"/>
  <c r="AQ46" i="2"/>
  <c r="F45" i="1"/>
  <c r="X12" i="2"/>
  <c r="F13" i="1"/>
  <c r="AP101" i="2"/>
  <c r="M76" i="2"/>
  <c r="AQ68" i="2"/>
  <c r="F66" i="1"/>
  <c r="M71" i="2"/>
  <c r="E70" i="1"/>
  <c r="I70" i="1" s="1"/>
  <c r="AR32" i="2"/>
  <c r="G31" i="1"/>
  <c r="AR16" i="2"/>
  <c r="G15" i="1"/>
  <c r="I24" i="1"/>
  <c r="I66" i="1"/>
  <c r="I12" i="1"/>
  <c r="I32" i="1"/>
  <c r="M44" i="2"/>
  <c r="E44" i="1"/>
  <c r="AQ26" i="2"/>
  <c r="F25" i="1"/>
  <c r="AR83" i="2"/>
  <c r="G81" i="1"/>
  <c r="AP26" i="2"/>
  <c r="E25" i="1"/>
  <c r="AO40" i="2"/>
  <c r="D39" i="1"/>
  <c r="AQ42" i="2"/>
  <c r="F41" i="1"/>
  <c r="AR28" i="2"/>
  <c r="G27" i="1"/>
  <c r="AP79" i="2"/>
  <c r="AO83" i="2"/>
  <c r="D81" i="1"/>
  <c r="AR44" i="2"/>
  <c r="G43" i="1"/>
  <c r="AP34" i="2"/>
  <c r="E33" i="1"/>
  <c r="M20" i="2"/>
  <c r="E20" i="1"/>
  <c r="I20" i="1" s="1"/>
  <c r="AO20" i="2"/>
  <c r="D19" i="1"/>
  <c r="AO66" i="2"/>
  <c r="D64" i="1"/>
  <c r="AP30" i="2"/>
  <c r="E29" i="1"/>
  <c r="X44" i="2"/>
  <c r="X20" i="2"/>
  <c r="F21" i="1"/>
  <c r="AQ38" i="2"/>
  <c r="F37" i="1"/>
  <c r="AR40" i="2"/>
  <c r="G39" i="1"/>
  <c r="M88" i="2"/>
  <c r="AQ69" i="2"/>
  <c r="F67" i="1"/>
  <c r="AR66" i="2"/>
  <c r="G64" i="1"/>
  <c r="AP38" i="2"/>
  <c r="E37" i="1"/>
  <c r="I40" i="1"/>
  <c r="I44" i="1"/>
  <c r="I98" i="1"/>
  <c r="I16" i="1"/>
  <c r="I65" i="1"/>
  <c r="I25" i="1"/>
  <c r="AO12" i="2"/>
  <c r="D11" i="1"/>
  <c r="AO16" i="2"/>
  <c r="D15" i="1"/>
  <c r="AQ30" i="2"/>
  <c r="F29" i="1"/>
  <c r="AQ73" i="2"/>
  <c r="AT73" i="2" s="1"/>
  <c r="F71" i="1"/>
  <c r="I71" i="1" s="1"/>
  <c r="AR71" i="2"/>
  <c r="G69" i="1"/>
  <c r="AR20" i="2"/>
  <c r="G19" i="1"/>
  <c r="AP29" i="2"/>
  <c r="AP33" i="2"/>
  <c r="AT33" i="2" s="1"/>
  <c r="M12" i="2"/>
  <c r="AO44" i="2"/>
  <c r="D43" i="1"/>
  <c r="AP37" i="2"/>
  <c r="AT37" i="2" s="1"/>
  <c r="E36" i="1"/>
  <c r="I36" i="1" s="1"/>
  <c r="AP18" i="2"/>
  <c r="E17" i="1"/>
  <c r="AO24" i="2"/>
  <c r="D23" i="1"/>
  <c r="AO71" i="2"/>
  <c r="D69" i="1"/>
  <c r="AP46" i="2"/>
  <c r="AT46" i="2" s="1"/>
  <c r="E45" i="1"/>
  <c r="I45" i="1" s="1"/>
  <c r="AP22" i="2"/>
  <c r="E21" i="1"/>
  <c r="X40" i="2"/>
  <c r="AQ18" i="2"/>
  <c r="F17" i="1"/>
  <c r="AQ34" i="2"/>
  <c r="AT34" i="2" s="1"/>
  <c r="F33" i="1"/>
  <c r="I33" i="1" s="1"/>
  <c r="AQ101" i="2"/>
  <c r="AT101" i="2" s="1"/>
  <c r="F99" i="1"/>
  <c r="I99" i="1" s="1"/>
  <c r="AQ74" i="2"/>
  <c r="F72" i="1"/>
  <c r="I72" i="1" s="1"/>
  <c r="AP69" i="2"/>
  <c r="AT69" i="2" s="1"/>
  <c r="E67" i="1"/>
  <c r="I67" i="1" s="1"/>
  <c r="AT91" i="2"/>
  <c r="AT80" i="2"/>
  <c r="AT81" i="2"/>
  <c r="AT68" i="2"/>
  <c r="AT72" i="2"/>
  <c r="AT41" i="2"/>
  <c r="AT85" i="2"/>
  <c r="AT74" i="2"/>
  <c r="X71" i="2"/>
  <c r="X66" i="2"/>
  <c r="F64" i="1" s="1"/>
  <c r="X32" i="2"/>
  <c r="X28" i="2"/>
  <c r="AT100" i="2"/>
  <c r="AT42" i="2"/>
  <c r="M36" i="2"/>
  <c r="M99" i="2"/>
  <c r="I64" i="2"/>
  <c r="I62" i="2" s="1"/>
  <c r="M66" i="2"/>
  <c r="AT30" i="2"/>
  <c r="AT26" i="2"/>
  <c r="AT18" i="2"/>
  <c r="F64" i="2"/>
  <c r="AT94" i="2"/>
  <c r="AT84" i="2"/>
  <c r="AT79" i="2"/>
  <c r="AT86" i="2"/>
  <c r="X99" i="2"/>
  <c r="L88" i="2"/>
  <c r="L62" i="2" s="1"/>
  <c r="AT93" i="2"/>
  <c r="AT83" i="2"/>
  <c r="F88" i="2"/>
  <c r="AO88" i="2" s="1"/>
  <c r="X24" i="2"/>
  <c r="X16" i="2"/>
  <c r="AT45" i="2"/>
  <c r="AT29" i="2"/>
  <c r="AT21" i="2"/>
  <c r="AQ22" i="2"/>
  <c r="AT22" i="2" s="1"/>
  <c r="AQ17" i="2"/>
  <c r="AQ14" i="2"/>
  <c r="AT14" i="2" s="1"/>
  <c r="AP25" i="2"/>
  <c r="AT25" i="2" s="1"/>
  <c r="I74" i="1"/>
  <c r="AO78" i="2"/>
  <c r="F76" i="2"/>
  <c r="AT13" i="2"/>
  <c r="AM88" i="2"/>
  <c r="AR88" i="2" s="1"/>
  <c r="AR78" i="2"/>
  <c r="AM76" i="2"/>
  <c r="P64" i="2"/>
  <c r="P62" i="2" s="1"/>
  <c r="AR64" i="2"/>
  <c r="AP76" i="2"/>
  <c r="AP78" i="2"/>
  <c r="AP88" i="2"/>
  <c r="AP89" i="2"/>
  <c r="AP66" i="2"/>
  <c r="AQ78" i="2"/>
  <c r="X76" i="2"/>
  <c r="AQ76" i="2" s="1"/>
  <c r="AP17" i="2"/>
  <c r="AT17" i="2" s="1"/>
  <c r="M16" i="2"/>
  <c r="AQ89" i="2"/>
  <c r="X88" i="2"/>
  <c r="AQ88" i="2" s="1"/>
  <c r="AQ66" i="2"/>
  <c r="X64" i="2"/>
  <c r="F62" i="1" s="1"/>
  <c r="I21" i="1" l="1"/>
  <c r="I19" i="1" s="1"/>
  <c r="I17" i="1"/>
  <c r="I37" i="1"/>
  <c r="I35" i="1" s="1"/>
  <c r="I13" i="1"/>
  <c r="I43" i="1"/>
  <c r="I69" i="1"/>
  <c r="AQ24" i="2"/>
  <c r="AT24" i="2" s="1"/>
  <c r="F23" i="1"/>
  <c r="AQ16" i="2"/>
  <c r="F15" i="1"/>
  <c r="AO64" i="2"/>
  <c r="D62" i="1"/>
  <c r="M64" i="2"/>
  <c r="E64" i="1"/>
  <c r="AQ71" i="2"/>
  <c r="AT71" i="2" s="1"/>
  <c r="F69" i="1"/>
  <c r="AP12" i="2"/>
  <c r="E11" i="1"/>
  <c r="I39" i="1"/>
  <c r="I31" i="1"/>
  <c r="I23" i="1"/>
  <c r="F11" i="1"/>
  <c r="AQ12" i="2"/>
  <c r="AP32" i="2"/>
  <c r="E31" i="1"/>
  <c r="AQ28" i="2"/>
  <c r="AT28" i="2" s="1"/>
  <c r="F27" i="1"/>
  <c r="F39" i="1"/>
  <c r="AQ40" i="2"/>
  <c r="AQ20" i="2"/>
  <c r="F19" i="1"/>
  <c r="AQ99" i="2"/>
  <c r="F97" i="1"/>
  <c r="AP99" i="2"/>
  <c r="E97" i="1"/>
  <c r="AQ32" i="2"/>
  <c r="F31" i="1"/>
  <c r="I64" i="1"/>
  <c r="I62" i="1" s="1"/>
  <c r="I60" i="1" s="1"/>
  <c r="I97" i="1"/>
  <c r="AQ44" i="2"/>
  <c r="F43" i="1"/>
  <c r="AP20" i="2"/>
  <c r="AT20" i="2" s="1"/>
  <c r="E19" i="1"/>
  <c r="E69" i="1"/>
  <c r="AP71" i="2"/>
  <c r="AP36" i="2"/>
  <c r="AT36" i="2" s="1"/>
  <c r="E35" i="1"/>
  <c r="AR76" i="2"/>
  <c r="G74" i="1"/>
  <c r="AP16" i="2"/>
  <c r="AT16" i="2" s="1"/>
  <c r="E15" i="1"/>
  <c r="AO76" i="2"/>
  <c r="D74" i="1"/>
  <c r="I15" i="1"/>
  <c r="AT38" i="2"/>
  <c r="I29" i="1"/>
  <c r="I27" i="1" s="1"/>
  <c r="AT40" i="2"/>
  <c r="AP44" i="2"/>
  <c r="AT44" i="2" s="1"/>
  <c r="E43" i="1"/>
  <c r="I11" i="1"/>
  <c r="AP24" i="2"/>
  <c r="E23" i="1"/>
  <c r="AM62" i="2"/>
  <c r="F62" i="2"/>
  <c r="AP64" i="2"/>
  <c r="AT88" i="2"/>
  <c r="AT76" i="2"/>
  <c r="AQ64" i="2"/>
  <c r="X62" i="2"/>
  <c r="AT66" i="2"/>
  <c r="AT89" i="2"/>
  <c r="AT78" i="2"/>
  <c r="AQ62" i="2" l="1"/>
  <c r="F60" i="1"/>
  <c r="AO62" i="2"/>
  <c r="D60" i="1"/>
  <c r="AR62" i="2"/>
  <c r="G60" i="1"/>
  <c r="AT32" i="2"/>
  <c r="AT99" i="2"/>
  <c r="AT12" i="2"/>
  <c r="M62" i="2"/>
  <c r="E62" i="1"/>
  <c r="AT64" i="2"/>
  <c r="E60" i="1" l="1"/>
  <c r="AP62" i="2"/>
  <c r="AT62" i="2" s="1"/>
</calcChain>
</file>

<file path=xl/sharedStrings.xml><?xml version="1.0" encoding="utf-8"?>
<sst xmlns="http://schemas.openxmlformats.org/spreadsheetml/2006/main" count="338" uniqueCount="98">
  <si>
    <t>SUMMARY SHIPPING STATISTICS BY PORT CLASSIFICATION</t>
  </si>
  <si>
    <t>PMO : MISAMIS ORIENTAL/ CAGAYAN DE ORO</t>
  </si>
  <si>
    <t>AT BERTH AND ANCHORAGE</t>
  </si>
  <si>
    <t>PARTICULARS</t>
  </si>
  <si>
    <t>A T   B E R T H</t>
  </si>
  <si>
    <t>AT ANCHORAGE</t>
  </si>
  <si>
    <t>TOTAL</t>
  </si>
  <si>
    <t>Base Port</t>
  </si>
  <si>
    <t>Terminal Ports</t>
  </si>
  <si>
    <t>Other Govt Ports</t>
  </si>
  <si>
    <t>Private Ports</t>
  </si>
  <si>
    <t>Baseport</t>
  </si>
  <si>
    <t>A. SHIPPING</t>
  </si>
  <si>
    <t>1. Number of Vessels</t>
  </si>
  <si>
    <t>Domestic</t>
  </si>
  <si>
    <t>Foreign</t>
  </si>
  <si>
    <t>2. Gross Registered Tonnage</t>
  </si>
  <si>
    <t>3. Net Registered Tonnage</t>
  </si>
  <si>
    <t>4. Deadweight Tonnage</t>
  </si>
  <si>
    <t>5. Length of Vessels (m.)</t>
  </si>
  <si>
    <t>6. Beam of Vessels (m.)</t>
  </si>
  <si>
    <t>7. Draft of Vessels (m.)</t>
  </si>
  <si>
    <t>8. Waiting Time (hrs.)</t>
  </si>
  <si>
    <t>9. Service Time (hrs.)</t>
  </si>
  <si>
    <t>SUMMARY CARGO &amp; PASSENGER STATISTICS BY PORT CLASSIFICATION</t>
  </si>
  <si>
    <t>B. CARGO AND PASSENGER</t>
  </si>
  <si>
    <t>1. Total Cargo Throughput (m.t.)</t>
  </si>
  <si>
    <t>a. Domestic</t>
  </si>
  <si>
    <t xml:space="preserve">     Inbound</t>
  </si>
  <si>
    <t xml:space="preserve">         Breakbulk</t>
  </si>
  <si>
    <t xml:space="preserve">         Bulk</t>
  </si>
  <si>
    <t xml:space="preserve">         Containerized</t>
  </si>
  <si>
    <t xml:space="preserve">     Outbound</t>
  </si>
  <si>
    <t>b. Foreign</t>
  </si>
  <si>
    <t xml:space="preserve">     Import</t>
  </si>
  <si>
    <t xml:space="preserve">     Export</t>
  </si>
  <si>
    <t>c. Transit Cargo</t>
  </si>
  <si>
    <t xml:space="preserve">         Domestic</t>
  </si>
  <si>
    <t xml:space="preserve">             Inward</t>
  </si>
  <si>
    <t xml:space="preserve">             Outward</t>
  </si>
  <si>
    <t xml:space="preserve">         Foreign</t>
  </si>
  <si>
    <t xml:space="preserve">             Import</t>
  </si>
  <si>
    <t xml:space="preserve">             Export</t>
  </si>
  <si>
    <t>d. Foreign (Transhipment)</t>
  </si>
  <si>
    <t>2. Total Passengers</t>
  </si>
  <si>
    <t>Disembarking</t>
  </si>
  <si>
    <t>Embarking</t>
  </si>
  <si>
    <t>SHIPPING STATISTICS BY PORT</t>
  </si>
  <si>
    <t>AT BERTH ONLY</t>
  </si>
  <si>
    <t>BASE PORT</t>
  </si>
  <si>
    <t>TERMINAL PORT</t>
  </si>
  <si>
    <t>OTHER GOVERNMENT PORT</t>
  </si>
  <si>
    <t>Total BP</t>
  </si>
  <si>
    <t>Balingoan</t>
  </si>
  <si>
    <t>Benoni</t>
  </si>
  <si>
    <t>Total TP</t>
  </si>
  <si>
    <t>Balbagon</t>
  </si>
  <si>
    <t>Medina (Non-RoRo)</t>
  </si>
  <si>
    <t>Molugan</t>
  </si>
  <si>
    <t>Total OGP</t>
  </si>
  <si>
    <t>Cagayan Corn Prod</t>
  </si>
  <si>
    <t>Carlos Gothong</t>
  </si>
  <si>
    <t>Del Monte</t>
  </si>
  <si>
    <t>Holcim Phil.</t>
  </si>
  <si>
    <t>Mandagoa Balingasag</t>
  </si>
  <si>
    <t>Petro de Oro</t>
  </si>
  <si>
    <t>POMS Venture (Ind)</t>
  </si>
  <si>
    <t>PICMW</t>
  </si>
  <si>
    <t>Pilipinas Kao</t>
  </si>
  <si>
    <t>Pryce Gas</t>
  </si>
  <si>
    <t>Resins</t>
  </si>
  <si>
    <t>San Miguel Corp.</t>
  </si>
  <si>
    <t>Total PP</t>
  </si>
  <si>
    <t>BP</t>
  </si>
  <si>
    <t>TP</t>
  </si>
  <si>
    <t>OGP</t>
  </si>
  <si>
    <t>PP</t>
  </si>
  <si>
    <t>GRAND TOTAL</t>
  </si>
  <si>
    <t>RoRo</t>
  </si>
  <si>
    <t>Non RoRo</t>
  </si>
  <si>
    <t>Total</t>
  </si>
  <si>
    <t>CARGO &amp; PASSENGER STATISTICS BY PORT</t>
  </si>
  <si>
    <t xml:space="preserve">SHIPPING, CARGO &amp; PASSENGER STATISTICS BY PORT </t>
  </si>
  <si>
    <t>AT ANCHORAGE ONLY</t>
  </si>
  <si>
    <t>2016</t>
  </si>
  <si>
    <t>Guinsiliban</t>
  </si>
  <si>
    <t>Cug</t>
  </si>
  <si>
    <t>Kimaya</t>
  </si>
  <si>
    <t>Mitimco, Baloy</t>
  </si>
  <si>
    <t>note:</t>
  </si>
  <si>
    <t xml:space="preserve">     Disembarked</t>
  </si>
  <si>
    <t xml:space="preserve">     Embarked</t>
  </si>
  <si>
    <t>Total Passengers</t>
  </si>
  <si>
    <t>Cagayan de Oro</t>
  </si>
  <si>
    <t>Carlos A. Gothong</t>
  </si>
  <si>
    <t>Cugman</t>
  </si>
  <si>
    <t>General Milling Corp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</si>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</sst>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8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1" fillId="0" borderId="0" xfId="0" quotePrefix="1" applyFo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/>
    <xf numFmtId="0" fontId="2" fillId="0" borderId="10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3" xfId="0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0" xfId="0" applyNumberFormat="1" applyFont="1"/>
    <xf numFmtId="0" fontId="1" fillId="0" borderId="7" xfId="0" applyFont="1" applyBorder="1"/>
    <xf numFmtId="0" fontId="1" fillId="0" borderId="8" xfId="0" applyFont="1" applyBorder="1"/>
    <xf numFmtId="3" fontId="1" fillId="0" borderId="10" xfId="0" applyNumberFormat="1" applyFont="1" applyBorder="1"/>
    <xf numFmtId="0" fontId="1" fillId="0" borderId="0" xfId="0" quotePrefix="1" applyFont="1" applyAlignment="1">
      <alignment horizontal="center"/>
    </xf>
    <xf numFmtId="0" fontId="2" fillId="0" borderId="15" xfId="0" applyFont="1" applyBorder="1" applyAlignment="1"/>
    <xf numFmtId="0" fontId="1" fillId="0" borderId="3" xfId="0" applyFont="1" applyBorder="1"/>
    <xf numFmtId="0" fontId="1" fillId="0" borderId="14" xfId="0" applyFont="1" applyBorder="1"/>
    <xf numFmtId="0" fontId="1" fillId="0" borderId="9" xfId="0" applyFont="1" applyBorder="1"/>
    <xf numFmtId="0" fontId="1" fillId="0" borderId="1" xfId="0" quotePrefix="1" applyFont="1" applyBorder="1"/>
    <xf numFmtId="0" fontId="1" fillId="0" borderId="2" xfId="0" quotePrefix="1" applyFont="1" applyBorder="1"/>
    <xf numFmtId="0" fontId="1" fillId="0" borderId="3" xfId="0" quotePrefix="1" applyFont="1" applyBorder="1"/>
    <xf numFmtId="0" fontId="2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Border="1"/>
    <xf numFmtId="3" fontId="1" fillId="0" borderId="9" xfId="0" applyNumberFormat="1" applyFont="1" applyBorder="1"/>
    <xf numFmtId="0" fontId="1" fillId="0" borderId="0" xfId="0" quotePrefix="1" applyFont="1" applyAlignment="1">
      <alignment horizontal="right"/>
    </xf>
    <xf numFmtId="3" fontId="2" fillId="0" borderId="0" xfId="0" applyNumberFormat="1" applyFont="1"/>
    <xf numFmtId="0" fontId="1" fillId="0" borderId="12" xfId="0" applyFont="1" applyFill="1" applyBorder="1"/>
    <xf numFmtId="0" fontId="1" fillId="0" borderId="0" xfId="0" applyFont="1" applyFill="1" applyBorder="1"/>
    <xf numFmtId="0" fontId="1" fillId="0" borderId="14" xfId="0" applyFont="1" applyFill="1" applyBorder="1"/>
    <xf numFmtId="3" fontId="1" fillId="0" borderId="14" xfId="0" applyNumberFormat="1" applyFont="1" applyFill="1" applyBorder="1"/>
    <xf numFmtId="3" fontId="1" fillId="0" borderId="13" xfId="0" applyNumberFormat="1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Fill="1"/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2" fillId="2" borderId="6" xfId="0" applyFont="1" applyFill="1" applyBorder="1" applyAlignment="1">
      <alignment horizontal="center"/>
    </xf>
    <xf numFmtId="3" fontId="0" fillId="0" borderId="14" xfId="0" applyNumberFormat="1" applyBorder="1"/>
    <xf numFmtId="164" fontId="1" fillId="0" borderId="0" xfId="6" applyNumberFormat="1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7">
    <cellStyle name="Comma" xfId="6" builtinId="3"/>
    <cellStyle name="Comma 2" xfId="3"/>
    <cellStyle name="Normal" xfId="0" builtinId="0"/>
    <cellStyle name="Normal 2" xfId="1"/>
    <cellStyle name="Normal 3" xfId="2"/>
    <cellStyle name="Normal 4" xfId="4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3:L118"/>
  <sheetViews>
    <sheetView workbookViewId="0">
      <pane xSplit="3" ySplit="8" topLeftCell="I84" activePane="bottomRight" state="frozen"/>
      <selection activeCell="H61" sqref="H61"/>
      <selection pane="topRight" activeCell="H61" sqref="H61"/>
      <selection pane="bottomLeft" activeCell="H61" sqref="H61"/>
      <selection pane="bottomRight" activeCell="L113" sqref="L113"/>
    </sheetView>
  </sheetViews>
  <sheetFormatPr defaultRowHeight="12" x14ac:dyDescent="0.2"/>
  <cols>
    <col min="1" max="1" width="2.1640625" style="2" customWidth="1"/>
    <col min="2" max="2" width="5.5" style="2" customWidth="1"/>
    <col min="3" max="3" width="24.5" style="2" customWidth="1"/>
    <col min="4" max="7" width="14.83203125" style="2" customWidth="1"/>
    <col min="8" max="8" width="15.33203125" style="2" customWidth="1"/>
    <col min="9" max="9" width="14.83203125" style="2" customWidth="1"/>
    <col min="10" max="16384" width="9.33203125" style="2"/>
  </cols>
  <sheetData>
    <row r="3" spans="1:11" ht="11.1" customHeight="1" x14ac:dyDescent="0.2">
      <c r="A3" s="1" t="s">
        <v>0</v>
      </c>
    </row>
    <row r="4" spans="1:11" ht="11.1" customHeight="1" x14ac:dyDescent="0.2">
      <c r="A4" s="1" t="s">
        <v>1</v>
      </c>
    </row>
    <row r="5" spans="1:11" ht="11.1" customHeight="1" x14ac:dyDescent="0.2">
      <c r="A5" s="1" t="s">
        <v>2</v>
      </c>
    </row>
    <row r="6" spans="1:11" ht="11.1" customHeight="1" x14ac:dyDescent="0.2">
      <c r="A6" s="3" t="s">
        <v>84</v>
      </c>
    </row>
    <row r="7" spans="1:11" s="7" customFormat="1" ht="11.1" customHeight="1" x14ac:dyDescent="0.2">
      <c r="A7" s="68" t="s">
        <v>3</v>
      </c>
      <c r="B7" s="69"/>
      <c r="C7" s="70"/>
      <c r="D7" s="4"/>
      <c r="E7" s="74" t="s">
        <v>4</v>
      </c>
      <c r="F7" s="74"/>
      <c r="G7" s="5"/>
      <c r="H7" s="6" t="s">
        <v>5</v>
      </c>
      <c r="I7" s="75" t="s">
        <v>6</v>
      </c>
    </row>
    <row r="8" spans="1:11" s="7" customFormat="1" ht="11.1" customHeight="1" x14ac:dyDescent="0.2">
      <c r="A8" s="71"/>
      <c r="B8" s="72"/>
      <c r="C8" s="73"/>
      <c r="D8" s="6" t="s">
        <v>7</v>
      </c>
      <c r="E8" s="6" t="s">
        <v>8</v>
      </c>
      <c r="F8" s="6" t="s">
        <v>9</v>
      </c>
      <c r="G8" s="6" t="s">
        <v>10</v>
      </c>
      <c r="H8" s="8" t="s">
        <v>11</v>
      </c>
      <c r="I8" s="76"/>
    </row>
    <row r="9" spans="1:11" ht="11.1" customHeight="1" x14ac:dyDescent="0.2">
      <c r="A9" s="9" t="s">
        <v>12</v>
      </c>
      <c r="B9" s="10"/>
      <c r="C9" s="10"/>
      <c r="D9" s="11"/>
      <c r="E9" s="11"/>
      <c r="F9" s="11"/>
      <c r="G9" s="11"/>
      <c r="H9" s="11"/>
      <c r="I9" s="11"/>
    </row>
    <row r="10" spans="1:11" ht="11.1" customHeight="1" x14ac:dyDescent="0.2">
      <c r="A10" s="12"/>
      <c r="B10" s="13"/>
      <c r="C10" s="13"/>
      <c r="D10" s="14"/>
      <c r="E10" s="14"/>
      <c r="F10" s="14"/>
      <c r="G10" s="14"/>
      <c r="H10" s="14"/>
      <c r="I10" s="14"/>
    </row>
    <row r="11" spans="1:11" ht="11.1" customHeight="1" x14ac:dyDescent="0.2">
      <c r="A11" s="12"/>
      <c r="B11" s="13" t="s">
        <v>13</v>
      </c>
      <c r="C11" s="13"/>
      <c r="D11" s="15">
        <f>+'MOC-B'!F12</f>
        <v>2882</v>
      </c>
      <c r="E11" s="15">
        <f>+'MOC-B'!M12</f>
        <v>11621</v>
      </c>
      <c r="F11" s="15">
        <f>+'MOC-B'!X12</f>
        <v>473</v>
      </c>
      <c r="G11" s="15">
        <f>+'MOC-B'!AM12</f>
        <v>1564</v>
      </c>
      <c r="H11" s="15">
        <f>+'MOC-A'!D12</f>
        <v>18</v>
      </c>
      <c r="I11" s="15">
        <f>+I12+I13</f>
        <v>16558</v>
      </c>
    </row>
    <row r="12" spans="1:11" ht="11.1" customHeight="1" x14ac:dyDescent="0.2">
      <c r="A12" s="12"/>
      <c r="B12" s="13"/>
      <c r="C12" s="13" t="s">
        <v>14</v>
      </c>
      <c r="D12" s="15">
        <f>+'MOC-B'!F13</f>
        <v>2778</v>
      </c>
      <c r="E12" s="15">
        <f>+'MOC-B'!M13</f>
        <v>11620</v>
      </c>
      <c r="F12" s="15">
        <f>+'MOC-B'!X13</f>
        <v>473</v>
      </c>
      <c r="G12" s="15">
        <f>+'MOC-B'!AM13</f>
        <v>1409</v>
      </c>
      <c r="H12" s="15">
        <f>+'MOC-A'!D13</f>
        <v>18</v>
      </c>
      <c r="I12" s="15">
        <f>SUM(D12:H12)</f>
        <v>16298</v>
      </c>
    </row>
    <row r="13" spans="1:11" ht="11.1" customHeight="1" x14ac:dyDescent="0.2">
      <c r="A13" s="12"/>
      <c r="B13" s="13"/>
      <c r="C13" s="13" t="s">
        <v>15</v>
      </c>
      <c r="D13" s="15">
        <f>+'MOC-B'!F14</f>
        <v>104</v>
      </c>
      <c r="E13" s="15">
        <f>+'MOC-B'!M14</f>
        <v>1</v>
      </c>
      <c r="F13" s="15">
        <f>+'MOC-B'!X14</f>
        <v>0</v>
      </c>
      <c r="G13" s="15">
        <f>+'MOC-B'!AM14</f>
        <v>155</v>
      </c>
      <c r="H13" s="15">
        <f>+'MOC-A'!D14</f>
        <v>0</v>
      </c>
      <c r="I13" s="15">
        <f>SUM(D13:H13)</f>
        <v>260</v>
      </c>
    </row>
    <row r="14" spans="1:11" ht="11.1" customHeight="1" x14ac:dyDescent="0.2">
      <c r="A14" s="12"/>
      <c r="B14" s="13"/>
      <c r="C14" s="13"/>
      <c r="D14" s="15"/>
      <c r="E14" s="15"/>
      <c r="F14" s="15"/>
      <c r="G14" s="15"/>
      <c r="H14" s="15"/>
      <c r="I14" s="15"/>
    </row>
    <row r="15" spans="1:11" ht="11.1" customHeight="1" x14ac:dyDescent="0.2">
      <c r="A15" s="12"/>
      <c r="B15" s="13" t="s">
        <v>16</v>
      </c>
      <c r="C15" s="13"/>
      <c r="D15" s="15">
        <f>+'MOC-B'!F16</f>
        <v>11428034.689999999</v>
      </c>
      <c r="E15" s="15">
        <f>+'MOC-B'!M16</f>
        <v>2130830.29</v>
      </c>
      <c r="F15" s="15">
        <f>+'MOC-B'!X16</f>
        <v>115791.61</v>
      </c>
      <c r="G15" s="15">
        <f>+'MOC-B'!AM16</f>
        <v>2549333.27</v>
      </c>
      <c r="H15" s="15">
        <f>+'MOC-A'!D16</f>
        <v>8579.0400000000009</v>
      </c>
      <c r="I15" s="15">
        <f>+I16+I17</f>
        <v>16232568.899999999</v>
      </c>
    </row>
    <row r="16" spans="1:11" ht="11.1" customHeight="1" x14ac:dyDescent="0.2">
      <c r="A16" s="12"/>
      <c r="B16" s="13"/>
      <c r="C16" s="13" t="s">
        <v>14</v>
      </c>
      <c r="D16" s="15">
        <f>+'MOC-B'!F17</f>
        <v>10035484.689999999</v>
      </c>
      <c r="E16" s="15">
        <f>+'MOC-B'!M17</f>
        <v>2126630.29</v>
      </c>
      <c r="F16" s="15">
        <f>+'MOC-B'!X17</f>
        <v>115791.61</v>
      </c>
      <c r="G16" s="15">
        <f>+'MOC-B'!AM17</f>
        <v>1213270.27</v>
      </c>
      <c r="H16" s="15">
        <f>+'MOC-A'!D17</f>
        <v>8579.0400000000009</v>
      </c>
      <c r="I16" s="15">
        <f>SUM(D16:H16)</f>
        <v>13499755.899999999</v>
      </c>
      <c r="K16" s="17"/>
    </row>
    <row r="17" spans="1:11" ht="11.1" customHeight="1" x14ac:dyDescent="0.2">
      <c r="A17" s="12"/>
      <c r="B17" s="13"/>
      <c r="C17" s="13" t="s">
        <v>15</v>
      </c>
      <c r="D17" s="15">
        <f>+'MOC-B'!F18</f>
        <v>1392550</v>
      </c>
      <c r="E17" s="15">
        <f>+'MOC-B'!M18</f>
        <v>4200</v>
      </c>
      <c r="F17" s="15">
        <f>+'MOC-B'!X18</f>
        <v>0</v>
      </c>
      <c r="G17" s="15">
        <f>+'MOC-B'!AM18</f>
        <v>1336063</v>
      </c>
      <c r="H17" s="15">
        <f>+'MOC-A'!D18</f>
        <v>0</v>
      </c>
      <c r="I17" s="15">
        <f>SUM(D17:H17)</f>
        <v>2732813</v>
      </c>
      <c r="K17" s="17"/>
    </row>
    <row r="18" spans="1:11" ht="11.1" customHeight="1" x14ac:dyDescent="0.2">
      <c r="A18" s="12"/>
      <c r="B18" s="13"/>
      <c r="C18" s="13"/>
      <c r="D18" s="15"/>
      <c r="E18" s="15"/>
      <c r="F18" s="15"/>
      <c r="G18" s="15"/>
      <c r="H18" s="15"/>
      <c r="I18" s="15"/>
    </row>
    <row r="19" spans="1:11" ht="11.1" customHeight="1" x14ac:dyDescent="0.2">
      <c r="A19" s="12"/>
      <c r="B19" s="13" t="s">
        <v>17</v>
      </c>
      <c r="C19" s="13"/>
      <c r="D19" s="15">
        <f>+'MOC-B'!F20</f>
        <v>5867902.0989999995</v>
      </c>
      <c r="E19" s="15">
        <f>+'MOC-B'!M20</f>
        <v>1090169.6600000001</v>
      </c>
      <c r="F19" s="15">
        <f>+'MOC-B'!X20</f>
        <v>51059.14</v>
      </c>
      <c r="G19" s="15">
        <f>+'MOC-B'!AM20</f>
        <v>1331773.99</v>
      </c>
      <c r="H19" s="15">
        <f>+'MOC-A'!D20</f>
        <v>5432.4000000000005</v>
      </c>
      <c r="I19" s="15">
        <f>+I20+I21</f>
        <v>8346337.2889999989</v>
      </c>
      <c r="K19" s="17"/>
    </row>
    <row r="20" spans="1:11" ht="11.1" customHeight="1" x14ac:dyDescent="0.2">
      <c r="A20" s="12"/>
      <c r="B20" s="13"/>
      <c r="C20" s="13" t="s">
        <v>14</v>
      </c>
      <c r="D20" s="15">
        <f>+'MOC-B'!F21</f>
        <v>5118342.0989999995</v>
      </c>
      <c r="E20" s="15">
        <f>+'MOC-B'!M21</f>
        <v>1088906.6600000001</v>
      </c>
      <c r="F20" s="15">
        <f>+'MOC-B'!X21</f>
        <v>51059.14</v>
      </c>
      <c r="G20" s="15">
        <f>+'MOC-B'!AM21</f>
        <v>678810.59</v>
      </c>
      <c r="H20" s="15">
        <f>+'MOC-A'!D21</f>
        <v>5432.4000000000005</v>
      </c>
      <c r="I20" s="15">
        <f>SUM(D20:H20)</f>
        <v>6942550.8889999995</v>
      </c>
      <c r="K20" s="17"/>
    </row>
    <row r="21" spans="1:11" ht="11.1" customHeight="1" x14ac:dyDescent="0.2">
      <c r="A21" s="12"/>
      <c r="B21" s="13"/>
      <c r="C21" s="13" t="s">
        <v>15</v>
      </c>
      <c r="D21" s="15">
        <f>+'MOC-B'!F22</f>
        <v>749560</v>
      </c>
      <c r="E21" s="15">
        <f>+'MOC-B'!M22</f>
        <v>1263</v>
      </c>
      <c r="F21" s="15">
        <f>+'MOC-B'!X22</f>
        <v>0</v>
      </c>
      <c r="G21" s="15">
        <f>+'MOC-B'!AM22</f>
        <v>652963.4</v>
      </c>
      <c r="H21" s="15">
        <f>+'MOC-A'!D22</f>
        <v>0</v>
      </c>
      <c r="I21" s="15">
        <f>SUM(D21:H21)</f>
        <v>1403786.4</v>
      </c>
      <c r="K21" s="17"/>
    </row>
    <row r="22" spans="1:11" ht="11.1" customHeight="1" x14ac:dyDescent="0.2">
      <c r="A22" s="12"/>
      <c r="B22" s="13"/>
      <c r="C22" s="13"/>
      <c r="D22" s="15"/>
      <c r="E22" s="15"/>
      <c r="F22" s="15"/>
      <c r="G22" s="15"/>
      <c r="H22" s="15"/>
      <c r="I22" s="15"/>
    </row>
    <row r="23" spans="1:11" ht="11.1" customHeight="1" x14ac:dyDescent="0.2">
      <c r="A23" s="12"/>
      <c r="B23" s="13" t="s">
        <v>18</v>
      </c>
      <c r="C23" s="13"/>
      <c r="D23" s="15">
        <f>+'MOC-B'!F24</f>
        <v>10483749.42</v>
      </c>
      <c r="E23" s="15">
        <f>+'MOC-B'!M24</f>
        <v>3098448.84</v>
      </c>
      <c r="F23" s="15">
        <f>+'MOC-B'!X24</f>
        <v>204656.26</v>
      </c>
      <c r="G23" s="15">
        <f>+'MOC-B'!AM24</f>
        <v>3789915.23</v>
      </c>
      <c r="H23" s="15">
        <f>+'MOC-A'!D24</f>
        <v>19830.510000000002</v>
      </c>
      <c r="I23" s="15">
        <f>+I24+I25</f>
        <v>17596600.260000002</v>
      </c>
    </row>
    <row r="24" spans="1:11" ht="11.1" customHeight="1" x14ac:dyDescent="0.2">
      <c r="A24" s="12"/>
      <c r="B24" s="13"/>
      <c r="C24" s="13" t="s">
        <v>14</v>
      </c>
      <c r="D24" s="15">
        <f>+'MOC-B'!F25</f>
        <v>8301856.1399999997</v>
      </c>
      <c r="E24" s="15">
        <f>+'MOC-B'!M25</f>
        <v>3097798.84</v>
      </c>
      <c r="F24" s="15">
        <f>+'MOC-B'!X25</f>
        <v>204656.26</v>
      </c>
      <c r="G24" s="15">
        <f>+'MOC-B'!AM25</f>
        <v>1647026.04</v>
      </c>
      <c r="H24" s="15">
        <f>+'MOC-A'!D25</f>
        <v>19830.510000000002</v>
      </c>
      <c r="I24" s="15">
        <f>SUM(D24:H24)</f>
        <v>13271167.790000001</v>
      </c>
    </row>
    <row r="25" spans="1:11" ht="11.1" customHeight="1" x14ac:dyDescent="0.2">
      <c r="A25" s="12"/>
      <c r="B25" s="13"/>
      <c r="C25" s="13" t="s">
        <v>15</v>
      </c>
      <c r="D25" s="15">
        <f>+'MOC-B'!F26</f>
        <v>2181893.2799999998</v>
      </c>
      <c r="E25" s="15">
        <f>+'MOC-B'!M26</f>
        <v>650</v>
      </c>
      <c r="F25" s="15">
        <f>+'MOC-B'!X26</f>
        <v>0</v>
      </c>
      <c r="G25" s="15">
        <f>+'MOC-B'!AM26</f>
        <v>2142889.19</v>
      </c>
      <c r="H25" s="15">
        <f>+'MOC-A'!D26</f>
        <v>0</v>
      </c>
      <c r="I25" s="15">
        <f>SUM(D25:H25)</f>
        <v>4325432.47</v>
      </c>
    </row>
    <row r="26" spans="1:11" ht="11.1" customHeight="1" x14ac:dyDescent="0.2">
      <c r="A26" s="12"/>
      <c r="B26" s="13"/>
      <c r="C26" s="13"/>
      <c r="D26" s="15"/>
      <c r="E26" s="15"/>
      <c r="F26" s="15"/>
      <c r="G26" s="15"/>
      <c r="H26" s="15"/>
      <c r="I26" s="15"/>
    </row>
    <row r="27" spans="1:11" ht="11.1" customHeight="1" x14ac:dyDescent="0.2">
      <c r="A27" s="12"/>
      <c r="B27" s="13" t="s">
        <v>19</v>
      </c>
      <c r="C27" s="13"/>
      <c r="D27" s="15">
        <f>+'MOC-B'!F28</f>
        <v>245701.81</v>
      </c>
      <c r="E27" s="15">
        <f>+'MOC-B'!M28</f>
        <v>380043.64</v>
      </c>
      <c r="F27" s="15">
        <f>+'MOC-B'!X28</f>
        <v>18308.11</v>
      </c>
      <c r="G27" s="15">
        <f>+'MOC-B'!AM28</f>
        <v>105747.11000000003</v>
      </c>
      <c r="H27" s="15">
        <f>+'MOC-A'!D28</f>
        <v>854.66</v>
      </c>
      <c r="I27" s="15">
        <f>+I28+I29</f>
        <v>750655.33000000007</v>
      </c>
    </row>
    <row r="28" spans="1:11" ht="11.1" customHeight="1" x14ac:dyDescent="0.2">
      <c r="A28" s="12"/>
      <c r="B28" s="13"/>
      <c r="C28" s="13" t="s">
        <v>14</v>
      </c>
      <c r="D28" s="15">
        <f>+'MOC-B'!F29</f>
        <v>231529</v>
      </c>
      <c r="E28" s="15">
        <f>+'MOC-B'!M29</f>
        <v>379953.64</v>
      </c>
      <c r="F28" s="15">
        <f>+'MOC-B'!X29</f>
        <v>18308.11</v>
      </c>
      <c r="G28" s="15">
        <f>+'MOC-B'!AM29</f>
        <v>86922.690000000031</v>
      </c>
      <c r="H28" s="15">
        <f>+'MOC-A'!D29</f>
        <v>854.66</v>
      </c>
      <c r="I28" s="15">
        <f>SUM(D28:H28)</f>
        <v>717568.10000000009</v>
      </c>
    </row>
    <row r="29" spans="1:11" ht="11.1" customHeight="1" x14ac:dyDescent="0.2">
      <c r="A29" s="12"/>
      <c r="B29" s="13"/>
      <c r="C29" s="13" t="s">
        <v>15</v>
      </c>
      <c r="D29" s="15">
        <f>+'MOC-B'!F30</f>
        <v>14172.81</v>
      </c>
      <c r="E29" s="15">
        <f>+'MOC-B'!M30</f>
        <v>90</v>
      </c>
      <c r="F29" s="15">
        <f>+'MOC-B'!X30</f>
        <v>0</v>
      </c>
      <c r="G29" s="15">
        <f>+'MOC-B'!AM30</f>
        <v>18824.419999999998</v>
      </c>
      <c r="H29" s="15">
        <f>+'MOC-A'!D30</f>
        <v>0</v>
      </c>
      <c r="I29" s="15">
        <f>SUM(D29:H29)</f>
        <v>33087.229999999996</v>
      </c>
    </row>
    <row r="30" spans="1:11" ht="11.1" customHeight="1" x14ac:dyDescent="0.2">
      <c r="A30" s="12"/>
      <c r="B30" s="13"/>
      <c r="C30" s="13"/>
      <c r="D30" s="15"/>
      <c r="E30" s="15"/>
      <c r="F30" s="15"/>
      <c r="G30" s="15"/>
      <c r="H30" s="15"/>
      <c r="I30" s="15"/>
    </row>
    <row r="31" spans="1:11" ht="11.1" customHeight="1" x14ac:dyDescent="0.2">
      <c r="A31" s="12"/>
      <c r="B31" s="13" t="s">
        <v>20</v>
      </c>
      <c r="C31" s="13"/>
      <c r="D31" s="15">
        <f>+'MOC-B'!F32</f>
        <v>43055</v>
      </c>
      <c r="E31" s="15">
        <f>+'MOC-B'!M32</f>
        <v>130065.35999999999</v>
      </c>
      <c r="F31" s="15">
        <f>+'MOC-B'!X32</f>
        <v>4378.87</v>
      </c>
      <c r="G31" s="15">
        <f>+'MOC-B'!AM32</f>
        <v>19463.28</v>
      </c>
      <c r="H31" s="15">
        <f>+'MOC-A'!D32</f>
        <v>176.68</v>
      </c>
      <c r="I31" s="15">
        <f>+I32+I33</f>
        <v>197139.19</v>
      </c>
    </row>
    <row r="32" spans="1:11" ht="11.1" customHeight="1" x14ac:dyDescent="0.2">
      <c r="A32" s="12"/>
      <c r="B32" s="13"/>
      <c r="C32" s="13" t="s">
        <v>14</v>
      </c>
      <c r="D32" s="15">
        <f>+'MOC-B'!F33</f>
        <v>40663.480000000003</v>
      </c>
      <c r="E32" s="15">
        <f>+'MOC-B'!M33</f>
        <v>130048.35999999999</v>
      </c>
      <c r="F32" s="15">
        <f>+'MOC-B'!X33</f>
        <v>4378.87</v>
      </c>
      <c r="G32" s="15">
        <f>+'MOC-B'!AM33</f>
        <v>16211.909999999998</v>
      </c>
      <c r="H32" s="15">
        <f>+'MOC-A'!D33</f>
        <v>176.68</v>
      </c>
      <c r="I32" s="15">
        <f>SUM(D32:H32)</f>
        <v>191479.3</v>
      </c>
    </row>
    <row r="33" spans="1:11" ht="11.1" customHeight="1" x14ac:dyDescent="0.2">
      <c r="A33" s="12"/>
      <c r="B33" s="13"/>
      <c r="C33" s="13" t="s">
        <v>15</v>
      </c>
      <c r="D33" s="15">
        <f>+'MOC-B'!F34</f>
        <v>2391.5199999999995</v>
      </c>
      <c r="E33" s="15">
        <f>+'MOC-B'!M34</f>
        <v>17</v>
      </c>
      <c r="F33" s="15">
        <f>+'MOC-B'!X34</f>
        <v>0</v>
      </c>
      <c r="G33" s="15">
        <f>+'MOC-B'!AM34</f>
        <v>3251.3700000000003</v>
      </c>
      <c r="H33" s="15">
        <f>+'MOC-A'!D34</f>
        <v>0</v>
      </c>
      <c r="I33" s="15">
        <f>SUM(D33:H33)</f>
        <v>5659.8899999999994</v>
      </c>
    </row>
    <row r="34" spans="1:11" ht="11.1" customHeight="1" x14ac:dyDescent="0.2">
      <c r="A34" s="12"/>
      <c r="B34" s="13"/>
      <c r="C34" s="13"/>
      <c r="D34" s="15"/>
      <c r="E34" s="15"/>
      <c r="F34" s="15"/>
      <c r="G34" s="15"/>
      <c r="H34" s="15"/>
      <c r="I34" s="15"/>
    </row>
    <row r="35" spans="1:11" ht="11.1" customHeight="1" x14ac:dyDescent="0.2">
      <c r="A35" s="12"/>
      <c r="B35" s="13" t="s">
        <v>21</v>
      </c>
      <c r="C35" s="13"/>
      <c r="D35" s="15">
        <f>+'MOC-B'!F36</f>
        <v>13114.199999999999</v>
      </c>
      <c r="E35" s="15">
        <f>+'MOC-B'!M36</f>
        <v>24579.32</v>
      </c>
      <c r="F35" s="15">
        <f>+'MOC-B'!X36</f>
        <v>978.66</v>
      </c>
      <c r="G35" s="15">
        <f>+'MOC-B'!AM36</f>
        <v>5143.8500000000004</v>
      </c>
      <c r="H35" s="15">
        <f>+'MOC-A'!D36</f>
        <v>58.849999999999994</v>
      </c>
      <c r="I35" s="15">
        <f>+I36+I37</f>
        <v>43874.879999999997</v>
      </c>
    </row>
    <row r="36" spans="1:11" ht="11.1" customHeight="1" x14ac:dyDescent="0.2">
      <c r="A36" s="12"/>
      <c r="B36" s="13"/>
      <c r="C36" s="13" t="s">
        <v>14</v>
      </c>
      <c r="D36" s="15">
        <f>+'MOC-B'!F37</f>
        <v>12443.21</v>
      </c>
      <c r="E36" s="15">
        <f>+'MOC-B'!M37</f>
        <v>24575.32</v>
      </c>
      <c r="F36" s="15">
        <f>+'MOC-B'!X37</f>
        <v>978.66</v>
      </c>
      <c r="G36" s="15">
        <f>+'MOC-B'!AM37</f>
        <v>4254.38</v>
      </c>
      <c r="H36" s="15">
        <f>+'MOC-A'!D37</f>
        <v>58.849999999999994</v>
      </c>
      <c r="I36" s="15">
        <f>SUM(D36:H36)</f>
        <v>42310.42</v>
      </c>
    </row>
    <row r="37" spans="1:11" ht="11.1" customHeight="1" x14ac:dyDescent="0.2">
      <c r="A37" s="12"/>
      <c r="B37" s="13"/>
      <c r="C37" s="13" t="s">
        <v>15</v>
      </c>
      <c r="D37" s="15">
        <f>+'MOC-B'!F38</f>
        <v>670.99</v>
      </c>
      <c r="E37" s="15">
        <f>+'MOC-B'!M38</f>
        <v>4</v>
      </c>
      <c r="F37" s="15">
        <f>+'MOC-B'!X38</f>
        <v>0</v>
      </c>
      <c r="G37" s="15">
        <f>+'MOC-B'!AM38</f>
        <v>889.47</v>
      </c>
      <c r="H37" s="15">
        <f>+'MOC-A'!D38</f>
        <v>0</v>
      </c>
      <c r="I37" s="15">
        <f>SUM(D37:H37)</f>
        <v>1564.46</v>
      </c>
    </row>
    <row r="38" spans="1:11" ht="11.1" customHeight="1" x14ac:dyDescent="0.2">
      <c r="A38" s="12"/>
      <c r="B38" s="13"/>
      <c r="C38" s="13"/>
      <c r="D38" s="15"/>
      <c r="E38" s="15"/>
      <c r="F38" s="15"/>
      <c r="G38" s="15"/>
      <c r="H38" s="15"/>
      <c r="I38" s="15"/>
    </row>
    <row r="39" spans="1:11" ht="11.1" customHeight="1" x14ac:dyDescent="0.2">
      <c r="A39" s="12"/>
      <c r="B39" s="13" t="s">
        <v>22</v>
      </c>
      <c r="C39" s="13"/>
      <c r="D39" s="15">
        <f>+'MOC-B'!F40</f>
        <v>14432.070000000003</v>
      </c>
      <c r="E39" s="15">
        <f>+'MOC-B'!M40</f>
        <v>559</v>
      </c>
      <c r="F39" s="15">
        <f>+'MOC-B'!X40</f>
        <v>0</v>
      </c>
      <c r="G39" s="15">
        <f>+'MOC-B'!AM40</f>
        <v>32392.829999999994</v>
      </c>
      <c r="H39" s="15">
        <f>+'MOC-A'!D40</f>
        <v>0</v>
      </c>
      <c r="I39" s="15">
        <f>+I40+I41</f>
        <v>47383.899999999994</v>
      </c>
    </row>
    <row r="40" spans="1:11" ht="11.1" customHeight="1" x14ac:dyDescent="0.2">
      <c r="A40" s="12"/>
      <c r="B40" s="13"/>
      <c r="C40" s="13" t="s">
        <v>14</v>
      </c>
      <c r="D40" s="15">
        <f>+'MOC-B'!F41</f>
        <v>11832.770000000002</v>
      </c>
      <c r="E40" s="15">
        <f>+'MOC-B'!M41</f>
        <v>0</v>
      </c>
      <c r="F40" s="15">
        <f>+'MOC-B'!X41</f>
        <v>0</v>
      </c>
      <c r="G40" s="15">
        <f>+'MOC-B'!AM41</f>
        <v>31333.849999999995</v>
      </c>
      <c r="H40" s="15">
        <f>+'MOC-A'!D41</f>
        <v>0</v>
      </c>
      <c r="I40" s="15">
        <f>SUM(D40:H40)</f>
        <v>43166.619999999995</v>
      </c>
    </row>
    <row r="41" spans="1:11" ht="11.1" customHeight="1" x14ac:dyDescent="0.2">
      <c r="A41" s="12"/>
      <c r="B41" s="13"/>
      <c r="C41" s="13" t="s">
        <v>15</v>
      </c>
      <c r="D41" s="15">
        <f>+'MOC-B'!F42</f>
        <v>2599.3000000000002</v>
      </c>
      <c r="E41" s="15">
        <f>+'MOC-B'!M42</f>
        <v>559</v>
      </c>
      <c r="F41" s="15">
        <f>+'MOC-B'!X42</f>
        <v>0</v>
      </c>
      <c r="G41" s="15">
        <f>+'MOC-B'!AM42</f>
        <v>1058.98</v>
      </c>
      <c r="H41" s="15">
        <f>+'MOC-A'!D42</f>
        <v>0</v>
      </c>
      <c r="I41" s="15">
        <f>SUM(D41:H41)</f>
        <v>4217.2800000000007</v>
      </c>
    </row>
    <row r="42" spans="1:11" ht="11.1" customHeight="1" x14ac:dyDescent="0.2">
      <c r="A42" s="12"/>
      <c r="B42" s="13"/>
      <c r="C42" s="13"/>
      <c r="D42" s="15"/>
      <c r="E42" s="15"/>
      <c r="F42" s="15"/>
      <c r="G42" s="15"/>
      <c r="H42" s="15"/>
      <c r="I42" s="15"/>
    </row>
    <row r="43" spans="1:11" ht="11.1" customHeight="1" x14ac:dyDescent="0.2">
      <c r="A43" s="12"/>
      <c r="B43" s="13" t="s">
        <v>23</v>
      </c>
      <c r="C43" s="13"/>
      <c r="D43" s="15">
        <f>+'MOC-B'!F44</f>
        <v>132219.78</v>
      </c>
      <c r="E43" s="15">
        <f>+'MOC-B'!M44</f>
        <v>58276.729999999996</v>
      </c>
      <c r="F43" s="15">
        <f>+'MOC-B'!X44</f>
        <v>13717.2</v>
      </c>
      <c r="G43" s="15">
        <f>+'MOC-B'!AM44</f>
        <v>161987.02999999997</v>
      </c>
      <c r="H43" s="15">
        <f>+'MOC-A'!D44</f>
        <v>5274.1200000000008</v>
      </c>
      <c r="I43" s="15">
        <f>+I44+I45</f>
        <v>371474.85999999993</v>
      </c>
    </row>
    <row r="44" spans="1:11" ht="11.1" customHeight="1" x14ac:dyDescent="0.2">
      <c r="A44" s="12"/>
      <c r="B44" s="13"/>
      <c r="C44" s="13" t="s">
        <v>14</v>
      </c>
      <c r="D44" s="15">
        <f>+'MOC-B'!F45</f>
        <v>119754.68</v>
      </c>
      <c r="E44" s="15">
        <f>+'MOC-B'!M45</f>
        <v>58276.729999999996</v>
      </c>
      <c r="F44" s="15">
        <f>+'MOC-B'!X45</f>
        <v>13717.2</v>
      </c>
      <c r="G44" s="15">
        <f>+'MOC-B'!AM45</f>
        <v>153898.69999999998</v>
      </c>
      <c r="H44" s="15">
        <f>+'MOC-A'!D45</f>
        <v>5274.1200000000008</v>
      </c>
      <c r="I44" s="15">
        <f>SUM(D44:H44)</f>
        <v>350921.42999999993</v>
      </c>
      <c r="K44" s="17"/>
    </row>
    <row r="45" spans="1:11" ht="11.1" customHeight="1" x14ac:dyDescent="0.2">
      <c r="A45" s="18"/>
      <c r="B45" s="19"/>
      <c r="C45" s="19" t="s">
        <v>15</v>
      </c>
      <c r="D45" s="20">
        <f>+'MOC-B'!F46</f>
        <v>12465.1</v>
      </c>
      <c r="E45" s="20">
        <f>+'MOC-B'!M46</f>
        <v>0</v>
      </c>
      <c r="F45" s="20">
        <f>+'MOC-B'!X46</f>
        <v>0</v>
      </c>
      <c r="G45" s="20">
        <f>+'MOC-B'!AM46</f>
        <v>8088.3300000000008</v>
      </c>
      <c r="H45" s="20">
        <f>+'MOC-A'!D46</f>
        <v>0</v>
      </c>
      <c r="I45" s="20">
        <f>SUM(D45:H45)</f>
        <v>20553.43</v>
      </c>
    </row>
    <row r="46" spans="1:11" ht="11.1" customHeight="1" x14ac:dyDescent="0.2"/>
    <row r="47" spans="1:11" ht="11.1" customHeight="1" x14ac:dyDescent="0.2">
      <c r="F47" s="21"/>
    </row>
    <row r="48" spans="1:11" ht="11.1" customHeight="1" x14ac:dyDescent="0.2"/>
    <row r="49" spans="1:9" ht="11.1" customHeight="1" x14ac:dyDescent="0.2">
      <c r="D49" s="17"/>
      <c r="G49" s="17"/>
    </row>
    <row r="50" spans="1:9" ht="11.1" customHeight="1" x14ac:dyDescent="0.2"/>
    <row r="51" spans="1:9" ht="11.1" customHeight="1" x14ac:dyDescent="0.2"/>
    <row r="52" spans="1:9" ht="11.1" customHeight="1" x14ac:dyDescent="0.2">
      <c r="A52" s="1" t="s">
        <v>24</v>
      </c>
    </row>
    <row r="53" spans="1:9" ht="11.1" customHeight="1" x14ac:dyDescent="0.2">
      <c r="A53" s="1" t="s">
        <v>1</v>
      </c>
    </row>
    <row r="54" spans="1:9" ht="11.1" customHeight="1" x14ac:dyDescent="0.2">
      <c r="A54" s="1" t="s">
        <v>2</v>
      </c>
    </row>
    <row r="55" spans="1:9" ht="11.1" customHeight="1" x14ac:dyDescent="0.2">
      <c r="A55" s="3" t="s">
        <v>84</v>
      </c>
    </row>
    <row r="56" spans="1:9" s="7" customFormat="1" ht="11.1" customHeight="1" x14ac:dyDescent="0.2">
      <c r="A56" s="68" t="s">
        <v>3</v>
      </c>
      <c r="B56" s="69"/>
      <c r="C56" s="70"/>
      <c r="D56" s="4"/>
      <c r="E56" s="74" t="s">
        <v>4</v>
      </c>
      <c r="F56" s="74"/>
      <c r="G56" s="22"/>
      <c r="H56" s="6" t="s">
        <v>5</v>
      </c>
      <c r="I56" s="77" t="s">
        <v>6</v>
      </c>
    </row>
    <row r="57" spans="1:9" s="7" customFormat="1" ht="11.1" customHeight="1" x14ac:dyDescent="0.2">
      <c r="A57" s="71"/>
      <c r="B57" s="72"/>
      <c r="C57" s="73"/>
      <c r="D57" s="6" t="s">
        <v>7</v>
      </c>
      <c r="E57" s="6" t="s">
        <v>8</v>
      </c>
      <c r="F57" s="6" t="s">
        <v>9</v>
      </c>
      <c r="G57" s="6" t="s">
        <v>10</v>
      </c>
      <c r="H57" s="8" t="s">
        <v>11</v>
      </c>
      <c r="I57" s="76"/>
    </row>
    <row r="58" spans="1:9" ht="11.1" customHeight="1" x14ac:dyDescent="0.2">
      <c r="A58" s="9" t="s">
        <v>25</v>
      </c>
      <c r="B58" s="10"/>
      <c r="C58" s="23"/>
      <c r="D58" s="11"/>
      <c r="E58" s="11"/>
      <c r="F58" s="11"/>
      <c r="G58" s="11"/>
      <c r="H58" s="11"/>
      <c r="I58" s="11"/>
    </row>
    <row r="59" spans="1:9" ht="11.1" customHeight="1" x14ac:dyDescent="0.2">
      <c r="A59" s="12"/>
      <c r="B59" s="13"/>
      <c r="C59" s="24"/>
      <c r="D59" s="14"/>
      <c r="E59" s="14"/>
      <c r="F59" s="14"/>
      <c r="G59" s="14"/>
      <c r="H59" s="14"/>
      <c r="I59" s="14"/>
    </row>
    <row r="60" spans="1:9" ht="11.1" customHeight="1" x14ac:dyDescent="0.2">
      <c r="A60" s="12"/>
      <c r="B60" s="13" t="s">
        <v>26</v>
      </c>
      <c r="C60" s="24"/>
      <c r="D60" s="15">
        <f>+'MOC-B'!F62</f>
        <v>5926384.0199999986</v>
      </c>
      <c r="E60" s="15">
        <f>+'MOC-B'!M62</f>
        <v>20746.34</v>
      </c>
      <c r="F60" s="15">
        <f>+'MOC-B'!X62</f>
        <v>65203.270000000004</v>
      </c>
      <c r="G60" s="15">
        <f>+'MOC-B'!AM62</f>
        <v>2598991.42</v>
      </c>
      <c r="H60" s="15">
        <f>+'MOC-A'!I10</f>
        <v>8376.34</v>
      </c>
      <c r="I60" s="15">
        <f>+I62+I74+I86</f>
        <v>8619701.3900000006</v>
      </c>
    </row>
    <row r="61" spans="1:9" ht="11.1" customHeight="1" x14ac:dyDescent="0.2">
      <c r="A61" s="12"/>
      <c r="B61" s="13"/>
      <c r="C61" s="24"/>
      <c r="D61" s="15"/>
      <c r="E61" s="15"/>
      <c r="F61" s="15"/>
      <c r="G61" s="15"/>
      <c r="H61" s="15"/>
      <c r="I61" s="15"/>
    </row>
    <row r="62" spans="1:9" ht="11.1" customHeight="1" x14ac:dyDescent="0.2">
      <c r="A62" s="12"/>
      <c r="B62" s="13"/>
      <c r="C62" s="24" t="s">
        <v>27</v>
      </c>
      <c r="D62" s="15">
        <f>+'MOC-B'!F64</f>
        <v>5029792.129999999</v>
      </c>
      <c r="E62" s="15">
        <f>+'MOC-B'!M64</f>
        <v>20746.34</v>
      </c>
      <c r="F62" s="15">
        <f>+'MOC-B'!X64</f>
        <v>65203.270000000004</v>
      </c>
      <c r="G62" s="15">
        <f>+'MOC-B'!AM64</f>
        <v>1646241.5899999999</v>
      </c>
      <c r="H62" s="15">
        <f>+'MOC-A'!I12</f>
        <v>8376.34</v>
      </c>
      <c r="I62" s="15">
        <f>+I64+I69</f>
        <v>6770359.6699999999</v>
      </c>
    </row>
    <row r="63" spans="1:9" ht="11.1" customHeight="1" x14ac:dyDescent="0.2">
      <c r="A63" s="12"/>
      <c r="B63" s="13"/>
      <c r="C63" s="24"/>
      <c r="D63" s="15"/>
      <c r="E63" s="15"/>
      <c r="F63" s="15"/>
      <c r="G63" s="15"/>
      <c r="H63" s="15"/>
      <c r="I63" s="15"/>
    </row>
    <row r="64" spans="1:9" ht="11.1" customHeight="1" x14ac:dyDescent="0.2">
      <c r="A64" s="12"/>
      <c r="B64" s="13"/>
      <c r="C64" s="24" t="s">
        <v>28</v>
      </c>
      <c r="D64" s="15">
        <f>+'MOC-B'!F66</f>
        <v>2562978.5999999996</v>
      </c>
      <c r="E64" s="15">
        <f>+'MOC-B'!M66</f>
        <v>10222.780000000001</v>
      </c>
      <c r="F64" s="15">
        <f>+'MOC-B'!X66</f>
        <v>36934.959999999999</v>
      </c>
      <c r="G64" s="15">
        <f>+'MOC-B'!AM66</f>
        <v>537107.35</v>
      </c>
      <c r="H64" s="15">
        <f>+'MOC-A'!I14</f>
        <v>0</v>
      </c>
      <c r="I64" s="15">
        <f>+I65+I66+I67</f>
        <v>3147243.6899999995</v>
      </c>
    </row>
    <row r="65" spans="1:9" ht="11.1" customHeight="1" x14ac:dyDescent="0.2">
      <c r="A65" s="12"/>
      <c r="B65" s="13"/>
      <c r="C65" s="24" t="s">
        <v>29</v>
      </c>
      <c r="D65" s="15">
        <f>+'MOC-B'!F67</f>
        <v>516844.12</v>
      </c>
      <c r="E65" s="15">
        <f>+'MOC-B'!M67</f>
        <v>10222.780000000001</v>
      </c>
      <c r="F65" s="15">
        <f>+'MOC-B'!X67</f>
        <v>27619.75</v>
      </c>
      <c r="G65" s="15">
        <f>+'MOC-B'!AM67</f>
        <v>129514.56</v>
      </c>
      <c r="H65" s="15">
        <f>+'MOC-A'!I15</f>
        <v>0</v>
      </c>
      <c r="I65" s="15">
        <f>SUM(D65:H65)</f>
        <v>684201.21</v>
      </c>
    </row>
    <row r="66" spans="1:9" ht="11.1" customHeight="1" x14ac:dyDescent="0.2">
      <c r="A66" s="12"/>
      <c r="B66" s="13"/>
      <c r="C66" s="24" t="s">
        <v>30</v>
      </c>
      <c r="D66" s="15">
        <f>+'MOC-B'!F68</f>
        <v>97364.72</v>
      </c>
      <c r="E66" s="15">
        <f>+'MOC-B'!M68</f>
        <v>0</v>
      </c>
      <c r="F66" s="15">
        <f>+'MOC-B'!X68</f>
        <v>9315.2100000000009</v>
      </c>
      <c r="G66" s="15">
        <f>+'MOC-B'!AM68</f>
        <v>391059.79</v>
      </c>
      <c r="H66" s="15">
        <f>+'MOC-A'!I16</f>
        <v>0</v>
      </c>
      <c r="I66" s="15">
        <f>SUM(D66:H66)</f>
        <v>497739.72</v>
      </c>
    </row>
    <row r="67" spans="1:9" ht="11.1" customHeight="1" x14ac:dyDescent="0.2">
      <c r="A67" s="12"/>
      <c r="B67" s="13"/>
      <c r="C67" s="24" t="s">
        <v>31</v>
      </c>
      <c r="D67" s="15">
        <f>+'MOC-B'!F69</f>
        <v>1948769.7599999998</v>
      </c>
      <c r="E67" s="15">
        <f>+'MOC-B'!M69</f>
        <v>0</v>
      </c>
      <c r="F67" s="15">
        <f>+'MOC-B'!X69</f>
        <v>0</v>
      </c>
      <c r="G67" s="15">
        <f>+'MOC-B'!AM69</f>
        <v>16533</v>
      </c>
      <c r="H67" s="15">
        <f>+'MOC-A'!I17</f>
        <v>0</v>
      </c>
      <c r="I67" s="15">
        <f>SUM(D67:H67)</f>
        <v>1965302.7599999998</v>
      </c>
    </row>
    <row r="68" spans="1:9" ht="11.1" customHeight="1" x14ac:dyDescent="0.2">
      <c r="A68" s="12"/>
      <c r="B68" s="13"/>
      <c r="C68" s="24"/>
      <c r="D68" s="15"/>
      <c r="E68" s="15"/>
      <c r="F68" s="15"/>
      <c r="G68" s="15"/>
      <c r="H68" s="15"/>
      <c r="I68" s="15"/>
    </row>
    <row r="69" spans="1:9" ht="11.1" customHeight="1" x14ac:dyDescent="0.2">
      <c r="A69" s="12"/>
      <c r="B69" s="13"/>
      <c r="C69" s="24" t="s">
        <v>32</v>
      </c>
      <c r="D69" s="15">
        <f>+'MOC-B'!F71</f>
        <v>2466813.5299999998</v>
      </c>
      <c r="E69" s="15">
        <f>+'MOC-B'!M71</f>
        <v>10523.56</v>
      </c>
      <c r="F69" s="15">
        <f>+'MOC-B'!X71</f>
        <v>28268.31</v>
      </c>
      <c r="G69" s="15">
        <f>+'MOC-B'!AM71</f>
        <v>1109134.24</v>
      </c>
      <c r="H69" s="15">
        <f>+'MOC-A'!I19</f>
        <v>8376.34</v>
      </c>
      <c r="I69" s="15">
        <f>+I70+I71+I72</f>
        <v>3623115.98</v>
      </c>
    </row>
    <row r="70" spans="1:9" ht="11.1" customHeight="1" x14ac:dyDescent="0.2">
      <c r="A70" s="12"/>
      <c r="B70" s="13"/>
      <c r="C70" s="24" t="s">
        <v>29</v>
      </c>
      <c r="D70" s="15">
        <f>+'MOC-B'!F72</f>
        <v>607271.92000000004</v>
      </c>
      <c r="E70" s="15">
        <f>+'MOC-B'!M72</f>
        <v>10523.56</v>
      </c>
      <c r="F70" s="15">
        <f>+'MOC-B'!X72</f>
        <v>6227.7</v>
      </c>
      <c r="G70" s="15">
        <f>+'MOC-B'!AM72</f>
        <v>802264.51</v>
      </c>
      <c r="H70" s="15">
        <f>+'MOC-A'!I20</f>
        <v>2000</v>
      </c>
      <c r="I70" s="15">
        <f>SUM(D70:H70)</f>
        <v>1428287.69</v>
      </c>
    </row>
    <row r="71" spans="1:9" ht="11.1" customHeight="1" x14ac:dyDescent="0.2">
      <c r="A71" s="12"/>
      <c r="B71" s="13"/>
      <c r="C71" s="24" t="s">
        <v>30</v>
      </c>
      <c r="D71" s="15">
        <f>+'MOC-B'!F73</f>
        <v>233130.96</v>
      </c>
      <c r="E71" s="15">
        <f>+'MOC-B'!M73</f>
        <v>0</v>
      </c>
      <c r="F71" s="15">
        <f>+'MOC-B'!X73</f>
        <v>22040.61</v>
      </c>
      <c r="G71" s="15">
        <f>+'MOC-B'!AM73</f>
        <v>301982.73</v>
      </c>
      <c r="H71" s="15">
        <f>+'MOC-A'!I21</f>
        <v>6376.34</v>
      </c>
      <c r="I71" s="15">
        <f>SUM(D71:H71)</f>
        <v>563530.64</v>
      </c>
    </row>
    <row r="72" spans="1:9" ht="11.1" customHeight="1" x14ac:dyDescent="0.2">
      <c r="A72" s="12"/>
      <c r="B72" s="13"/>
      <c r="C72" s="24" t="s">
        <v>31</v>
      </c>
      <c r="D72" s="15">
        <f>+'MOC-B'!F74</f>
        <v>1626410.65</v>
      </c>
      <c r="E72" s="15">
        <f>+'MOC-B'!M74</f>
        <v>0</v>
      </c>
      <c r="F72" s="15">
        <f>+'MOC-B'!X74</f>
        <v>0</v>
      </c>
      <c r="G72" s="15">
        <f>+'MOC-B'!AM74</f>
        <v>4887</v>
      </c>
      <c r="H72" s="15">
        <f>+'MOC-A'!I22</f>
        <v>0</v>
      </c>
      <c r="I72" s="15">
        <f>SUM(D72:H72)</f>
        <v>1631297.65</v>
      </c>
    </row>
    <row r="73" spans="1:9" ht="11.1" customHeight="1" x14ac:dyDescent="0.2">
      <c r="A73" s="12"/>
      <c r="B73" s="13"/>
      <c r="C73" s="24"/>
      <c r="D73" s="15"/>
      <c r="E73" s="15"/>
      <c r="F73" s="15"/>
      <c r="G73" s="15"/>
      <c r="H73" s="15"/>
      <c r="I73" s="15"/>
    </row>
    <row r="74" spans="1:9" ht="11.1" customHeight="1" x14ac:dyDescent="0.2">
      <c r="A74" s="12"/>
      <c r="B74" s="13"/>
      <c r="C74" s="24" t="s">
        <v>33</v>
      </c>
      <c r="D74" s="15">
        <f>+'MOC-B'!F76</f>
        <v>896591.89</v>
      </c>
      <c r="E74" s="15">
        <v>0</v>
      </c>
      <c r="F74" s="15">
        <v>0</v>
      </c>
      <c r="G74" s="15">
        <f>+'MOC-B'!AM76</f>
        <v>952749.83000000007</v>
      </c>
      <c r="H74" s="15">
        <v>0</v>
      </c>
      <c r="I74" s="15">
        <f>+I76+I81</f>
        <v>1849341.7200000002</v>
      </c>
    </row>
    <row r="75" spans="1:9" ht="11.1" customHeight="1" x14ac:dyDescent="0.2">
      <c r="A75" s="12"/>
      <c r="B75" s="13"/>
      <c r="C75" s="24"/>
      <c r="D75" s="15"/>
      <c r="E75" s="15"/>
      <c r="F75" s="15"/>
      <c r="G75" s="15"/>
      <c r="H75" s="15"/>
      <c r="I75" s="15"/>
    </row>
    <row r="76" spans="1:9" ht="11.1" customHeight="1" x14ac:dyDescent="0.2">
      <c r="A76" s="12"/>
      <c r="B76" s="13"/>
      <c r="C76" s="24" t="s">
        <v>34</v>
      </c>
      <c r="D76" s="15">
        <f>+'MOC-B'!F78</f>
        <v>867541.59</v>
      </c>
      <c r="E76" s="15">
        <v>0</v>
      </c>
      <c r="F76" s="15">
        <v>0</v>
      </c>
      <c r="G76" s="15">
        <f>+'MOC-B'!AM78</f>
        <v>812155.83000000007</v>
      </c>
      <c r="H76" s="15">
        <v>0</v>
      </c>
      <c r="I76" s="15">
        <f>+I77+I78+I79</f>
        <v>1679697.4200000002</v>
      </c>
    </row>
    <row r="77" spans="1:9" ht="11.1" customHeight="1" x14ac:dyDescent="0.2">
      <c r="A77" s="12"/>
      <c r="B77" s="13"/>
      <c r="C77" s="24" t="s">
        <v>29</v>
      </c>
      <c r="D77" s="15">
        <f>+'MOC-B'!F79</f>
        <v>411139.38</v>
      </c>
      <c r="E77" s="15">
        <v>0</v>
      </c>
      <c r="F77" s="15">
        <v>0</v>
      </c>
      <c r="G77" s="15">
        <f>+'MOC-B'!AM79</f>
        <v>14291.650000000001</v>
      </c>
      <c r="H77" s="15">
        <v>0</v>
      </c>
      <c r="I77" s="15">
        <f>SUM(D77:H77)</f>
        <v>425431.03</v>
      </c>
    </row>
    <row r="78" spans="1:9" ht="11.1" customHeight="1" x14ac:dyDescent="0.2">
      <c r="A78" s="12"/>
      <c r="B78" s="13"/>
      <c r="C78" s="24" t="s">
        <v>30</v>
      </c>
      <c r="D78" s="15">
        <f>+'MOC-B'!F80</f>
        <v>456402.20999999996</v>
      </c>
      <c r="E78" s="15">
        <v>0</v>
      </c>
      <c r="F78" s="15">
        <v>0</v>
      </c>
      <c r="G78" s="15">
        <f>+'MOC-B'!AM80</f>
        <v>797864.18</v>
      </c>
      <c r="H78" s="15">
        <v>0</v>
      </c>
      <c r="I78" s="15">
        <f>SUM(D78:H78)</f>
        <v>1254266.3900000001</v>
      </c>
    </row>
    <row r="79" spans="1:9" ht="11.1" customHeight="1" x14ac:dyDescent="0.2">
      <c r="A79" s="12"/>
      <c r="B79" s="13"/>
      <c r="C79" s="24" t="s">
        <v>31</v>
      </c>
      <c r="D79" s="15">
        <f>+'MOC-B'!F81</f>
        <v>0</v>
      </c>
      <c r="E79" s="15">
        <v>0</v>
      </c>
      <c r="F79" s="15">
        <v>0</v>
      </c>
      <c r="G79" s="15">
        <f>+'MOC-B'!AM81</f>
        <v>0</v>
      </c>
      <c r="H79" s="15">
        <v>0</v>
      </c>
      <c r="I79" s="15">
        <f>SUM(D79:H79)</f>
        <v>0</v>
      </c>
    </row>
    <row r="80" spans="1:9" ht="11.1" customHeight="1" x14ac:dyDescent="0.2">
      <c r="A80" s="12"/>
      <c r="B80" s="13"/>
      <c r="C80" s="24"/>
      <c r="D80" s="15"/>
      <c r="E80" s="15"/>
      <c r="F80" s="15"/>
      <c r="G80" s="15"/>
      <c r="H80" s="15"/>
      <c r="I80" s="15"/>
    </row>
    <row r="81" spans="1:9" ht="11.1" customHeight="1" x14ac:dyDescent="0.2">
      <c r="A81" s="12"/>
      <c r="B81" s="13"/>
      <c r="C81" s="24" t="s">
        <v>35</v>
      </c>
      <c r="D81" s="15">
        <f>+'MOC-B'!F83</f>
        <v>29050.3</v>
      </c>
      <c r="E81" s="15">
        <v>0</v>
      </c>
      <c r="F81" s="15">
        <v>0</v>
      </c>
      <c r="G81" s="15">
        <f>+'MOC-B'!AM83</f>
        <v>140594</v>
      </c>
      <c r="H81" s="15">
        <v>0</v>
      </c>
      <c r="I81" s="15">
        <f>+I82+I83+I84</f>
        <v>169644.3</v>
      </c>
    </row>
    <row r="82" spans="1:9" ht="11.1" customHeight="1" x14ac:dyDescent="0.2">
      <c r="A82" s="12"/>
      <c r="B82" s="13"/>
      <c r="C82" s="24" t="s">
        <v>29</v>
      </c>
      <c r="D82" s="15">
        <f>+'MOC-B'!F84</f>
        <v>3000</v>
      </c>
      <c r="E82" s="15">
        <v>0</v>
      </c>
      <c r="F82" s="15">
        <v>0</v>
      </c>
      <c r="G82" s="15">
        <f>+'MOC-B'!AM84</f>
        <v>0</v>
      </c>
      <c r="H82" s="15">
        <v>0</v>
      </c>
      <c r="I82" s="15">
        <f>SUM(D82:H82)</f>
        <v>3000</v>
      </c>
    </row>
    <row r="83" spans="1:9" ht="11.1" customHeight="1" x14ac:dyDescent="0.2">
      <c r="A83" s="12"/>
      <c r="B83" s="13"/>
      <c r="C83" s="24" t="s">
        <v>30</v>
      </c>
      <c r="D83" s="15">
        <f>+'MOC-B'!F85</f>
        <v>26050.3</v>
      </c>
      <c r="E83" s="15">
        <v>0</v>
      </c>
      <c r="F83" s="15">
        <v>0</v>
      </c>
      <c r="G83" s="15">
        <f>+'MOC-B'!AM85</f>
        <v>140594</v>
      </c>
      <c r="H83" s="15">
        <v>0</v>
      </c>
      <c r="I83" s="15">
        <f>SUM(D83:H83)</f>
        <v>166644.29999999999</v>
      </c>
    </row>
    <row r="84" spans="1:9" ht="11.1" customHeight="1" x14ac:dyDescent="0.2">
      <c r="A84" s="12"/>
      <c r="B84" s="13"/>
      <c r="C84" s="24" t="s">
        <v>31</v>
      </c>
      <c r="D84" s="15">
        <f>+'MOC-B'!F86</f>
        <v>0</v>
      </c>
      <c r="E84" s="15">
        <v>0</v>
      </c>
      <c r="F84" s="15">
        <v>0</v>
      </c>
      <c r="G84" s="15">
        <f>+'MOC-B'!AM86</f>
        <v>0</v>
      </c>
      <c r="H84" s="15">
        <v>0</v>
      </c>
      <c r="I84" s="15">
        <f>SUM(D84:H84)</f>
        <v>0</v>
      </c>
    </row>
    <row r="85" spans="1:9" ht="11.1" customHeight="1" x14ac:dyDescent="0.2">
      <c r="A85" s="12"/>
      <c r="B85" s="13"/>
      <c r="C85" s="24"/>
      <c r="D85" s="15"/>
      <c r="E85" s="15"/>
      <c r="F85" s="15"/>
      <c r="G85" s="15"/>
      <c r="H85" s="15"/>
      <c r="I85" s="15"/>
    </row>
    <row r="86" spans="1:9" ht="11.1" customHeight="1" x14ac:dyDescent="0.2">
      <c r="A86" s="12"/>
      <c r="B86" s="13"/>
      <c r="C86" s="24" t="s">
        <v>36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f>+I87+I91</f>
        <v>0</v>
      </c>
    </row>
    <row r="87" spans="1:9" ht="11.1" customHeight="1" x14ac:dyDescent="0.2">
      <c r="A87" s="12"/>
      <c r="B87" s="13"/>
      <c r="C87" s="24" t="s">
        <v>37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f>+I88+I89</f>
        <v>0</v>
      </c>
    </row>
    <row r="88" spans="1:9" ht="11.1" customHeight="1" x14ac:dyDescent="0.2">
      <c r="A88" s="12"/>
      <c r="B88" s="13"/>
      <c r="C88" s="24" t="s">
        <v>38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f>SUM(D88:H88)</f>
        <v>0</v>
      </c>
    </row>
    <row r="89" spans="1:9" ht="11.1" customHeight="1" x14ac:dyDescent="0.2">
      <c r="A89" s="12"/>
      <c r="B89" s="13"/>
      <c r="C89" s="24" t="s">
        <v>39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f>SUM(D89:H89)</f>
        <v>0</v>
      </c>
    </row>
    <row r="90" spans="1:9" ht="11.1" customHeight="1" x14ac:dyDescent="0.2">
      <c r="A90" s="12"/>
      <c r="B90" s="13"/>
      <c r="C90" s="24"/>
      <c r="D90" s="15"/>
      <c r="E90" s="15"/>
      <c r="F90" s="15"/>
      <c r="G90" s="15"/>
      <c r="H90" s="15"/>
      <c r="I90" s="15"/>
    </row>
    <row r="91" spans="1:9" ht="11.1" customHeight="1" x14ac:dyDescent="0.2">
      <c r="A91" s="12"/>
      <c r="B91" s="13"/>
      <c r="C91" s="24" t="s">
        <v>40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f>+I92+I93</f>
        <v>0</v>
      </c>
    </row>
    <row r="92" spans="1:9" ht="11.1" customHeight="1" x14ac:dyDescent="0.2">
      <c r="A92" s="12"/>
      <c r="B92" s="13"/>
      <c r="C92" s="24" t="s">
        <v>41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f>SUM(D92:H92)</f>
        <v>0</v>
      </c>
    </row>
    <row r="93" spans="1:9" ht="11.1" customHeight="1" x14ac:dyDescent="0.2">
      <c r="A93" s="12"/>
      <c r="B93" s="13"/>
      <c r="C93" s="24" t="s">
        <v>42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f>SUM(D93:H93)</f>
        <v>0</v>
      </c>
    </row>
    <row r="94" spans="1:9" ht="11.1" customHeight="1" x14ac:dyDescent="0.2">
      <c r="A94" s="12"/>
      <c r="B94" s="13"/>
      <c r="C94" s="24"/>
      <c r="D94" s="15"/>
      <c r="E94" s="15"/>
      <c r="F94" s="15"/>
      <c r="G94" s="15"/>
      <c r="H94" s="15"/>
      <c r="I94" s="15"/>
    </row>
    <row r="95" spans="1:9" ht="11.1" customHeight="1" x14ac:dyDescent="0.2">
      <c r="A95" s="12"/>
      <c r="B95" s="13"/>
      <c r="C95" s="24" t="s">
        <v>43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f>SUM(D95:H95)</f>
        <v>0</v>
      </c>
    </row>
    <row r="96" spans="1:9" ht="11.1" customHeight="1" x14ac:dyDescent="0.2">
      <c r="A96" s="12"/>
      <c r="B96" s="13"/>
      <c r="C96" s="24"/>
      <c r="D96" s="15"/>
      <c r="E96" s="15"/>
      <c r="F96" s="15"/>
      <c r="G96" s="15"/>
      <c r="H96" s="15"/>
      <c r="I96" s="15"/>
    </row>
    <row r="97" spans="1:9" ht="11.1" customHeight="1" x14ac:dyDescent="0.2">
      <c r="A97" s="12"/>
      <c r="B97" s="13" t="s">
        <v>44</v>
      </c>
      <c r="C97" s="24"/>
      <c r="D97" s="15">
        <f>+'MOC-B'!F99</f>
        <v>1211915</v>
      </c>
      <c r="E97" s="15">
        <f>+'MOC-B'!M99</f>
        <v>1569846</v>
      </c>
      <c r="F97" s="15">
        <f>+'MOC-B'!X99</f>
        <v>58833</v>
      </c>
      <c r="G97" s="15">
        <f>+'MOC-B'!AM99</f>
        <v>0</v>
      </c>
      <c r="H97" s="15">
        <v>0</v>
      </c>
      <c r="I97" s="15">
        <f>+I98+I99</f>
        <v>2840594</v>
      </c>
    </row>
    <row r="98" spans="1:9" ht="11.1" customHeight="1" x14ac:dyDescent="0.2">
      <c r="A98" s="12"/>
      <c r="B98" s="13"/>
      <c r="C98" s="24" t="s">
        <v>45</v>
      </c>
      <c r="D98" s="15">
        <f>+'MOC-B'!F100</f>
        <v>654008</v>
      </c>
      <c r="E98" s="15">
        <f>+'MOC-B'!M100</f>
        <v>797595</v>
      </c>
      <c r="F98" s="15">
        <f>+'MOC-B'!X100</f>
        <v>32383</v>
      </c>
      <c r="G98" s="15">
        <f>+'MOC-B'!AM100</f>
        <v>0</v>
      </c>
      <c r="H98" s="15">
        <v>0</v>
      </c>
      <c r="I98" s="15">
        <f>SUM(D98:H98)</f>
        <v>1483986</v>
      </c>
    </row>
    <row r="99" spans="1:9" ht="11.1" customHeight="1" x14ac:dyDescent="0.2">
      <c r="A99" s="18"/>
      <c r="B99" s="19"/>
      <c r="C99" s="25" t="s">
        <v>46</v>
      </c>
      <c r="D99" s="20">
        <f>+'MOC-B'!F101</f>
        <v>557907</v>
      </c>
      <c r="E99" s="20">
        <f>+'MOC-B'!M101</f>
        <v>772251</v>
      </c>
      <c r="F99" s="20">
        <f>+'MOC-B'!X101</f>
        <v>26450</v>
      </c>
      <c r="G99" s="20">
        <f>+'MOC-B'!AM101</f>
        <v>0</v>
      </c>
      <c r="H99" s="20">
        <v>0</v>
      </c>
      <c r="I99" s="20">
        <f>SUM(D99:H99)</f>
        <v>1356608</v>
      </c>
    </row>
    <row r="100" spans="1:9" ht="11.1" customHeight="1" x14ac:dyDescent="0.2"/>
    <row r="101" spans="1:9" ht="11.1" customHeight="1" x14ac:dyDescent="0.2">
      <c r="B101" s="2" t="s">
        <v>89</v>
      </c>
      <c r="F101" s="21"/>
    </row>
    <row r="102" spans="1:9" ht="11.1" customHeight="1" x14ac:dyDescent="0.2">
      <c r="B102" s="2" t="s">
        <v>92</v>
      </c>
      <c r="E102" s="67">
        <f>+E103+E106</f>
        <v>49648</v>
      </c>
    </row>
    <row r="103" spans="1:9" ht="11.1" customHeight="1" x14ac:dyDescent="0.2">
      <c r="C103" s="2" t="s">
        <v>14</v>
      </c>
      <c r="E103" s="66">
        <f>+E104+E105</f>
        <v>49526</v>
      </c>
    </row>
    <row r="104" spans="1:9" x14ac:dyDescent="0.2">
      <c r="C104" s="2" t="s">
        <v>90</v>
      </c>
      <c r="E104" s="66">
        <v>25485</v>
      </c>
    </row>
    <row r="105" spans="1:9" x14ac:dyDescent="0.2">
      <c r="C105" s="2" t="s">
        <v>91</v>
      </c>
      <c r="D105" s="17"/>
      <c r="E105" s="66">
        <v>24041</v>
      </c>
    </row>
    <row r="106" spans="1:9" x14ac:dyDescent="0.2">
      <c r="C106" s="2" t="s">
        <v>15</v>
      </c>
      <c r="E106" s="66">
        <f>+E107+E108</f>
        <v>122</v>
      </c>
    </row>
    <row r="107" spans="1:9" x14ac:dyDescent="0.2">
      <c r="C107" s="2" t="s">
        <v>90</v>
      </c>
      <c r="E107" s="66">
        <v>61</v>
      </c>
    </row>
    <row r="108" spans="1:9" x14ac:dyDescent="0.2">
      <c r="C108" s="2" t="s">
        <v>91</v>
      </c>
      <c r="E108" s="66">
        <v>61</v>
      </c>
    </row>
    <row r="118" spans="12:12" x14ac:dyDescent="0.2">
      <c r="L118" s="2" t="s">
        <v>97</v>
      </c>
    </row>
  </sheetData>
  <mergeCells count="6">
    <mergeCell ref="A7:C8"/>
    <mergeCell ref="E7:F7"/>
    <mergeCell ref="I7:I8"/>
    <mergeCell ref="A56:C57"/>
    <mergeCell ref="E56:F56"/>
    <mergeCell ref="I56:I57"/>
  </mergeCells>
  <printOptions horizontalCentered="1"/>
  <pageMargins left="0.75" right="0.75" top="1" bottom="0.75" header="0.5" footer="0.5"/>
  <pageSetup paperSize="9" scale="9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7030A0"/>
  </sheetPr>
  <dimension ref="A3:AT112"/>
  <sheetViews>
    <sheetView tabSelected="1" workbookViewId="0">
      <pane xSplit="3" ySplit="9" topLeftCell="D97" activePane="bottomRight" state="frozen"/>
      <selection activeCell="D10" sqref="D10"/>
      <selection pane="topRight" activeCell="D10" sqref="D10"/>
      <selection pane="bottomLeft" activeCell="D10" sqref="D10"/>
      <selection pane="bottomRight" activeCell="O130" sqref="O130"/>
    </sheetView>
  </sheetViews>
  <sheetFormatPr defaultRowHeight="12" x14ac:dyDescent="0.2"/>
  <cols>
    <col min="1" max="1" width="2.1640625" style="2" customWidth="1"/>
    <col min="2" max="2" width="5.5" style="2" customWidth="1"/>
    <col min="3" max="3" width="24.5" style="2" customWidth="1"/>
    <col min="4" max="4" width="11.33203125" style="2" customWidth="1"/>
    <col min="5" max="5" width="12.1640625" style="2" customWidth="1"/>
    <col min="6" max="31" width="11.33203125" style="2" customWidth="1"/>
    <col min="32" max="32" width="11.83203125" style="2" bestFit="1" customWidth="1"/>
    <col min="33" max="39" width="11.33203125" style="2" customWidth="1"/>
    <col min="40" max="40" width="9.33203125" style="2"/>
    <col min="41" max="41" width="12.1640625" style="2" customWidth="1"/>
    <col min="42" max="44" width="10.83203125" style="2" customWidth="1"/>
    <col min="45" max="45" width="9.33203125" style="2"/>
    <col min="46" max="46" width="14.5" style="2" bestFit="1" customWidth="1"/>
    <col min="47" max="16384" width="9.33203125" style="2"/>
  </cols>
  <sheetData>
    <row r="3" spans="1:46" ht="11.1" customHeight="1" x14ac:dyDescent="0.2">
      <c r="A3" s="2" t="s">
        <v>47</v>
      </c>
    </row>
    <row r="4" spans="1:46" ht="11.1" customHeight="1" x14ac:dyDescent="0.2">
      <c r="A4" s="1" t="s">
        <v>1</v>
      </c>
    </row>
    <row r="5" spans="1:46" ht="11.1" customHeight="1" x14ac:dyDescent="0.2">
      <c r="A5" s="2" t="s">
        <v>48</v>
      </c>
      <c r="AN5" s="13"/>
    </row>
    <row r="6" spans="1:46" ht="11.1" customHeight="1" x14ac:dyDescent="0.2">
      <c r="A6" s="3" t="s">
        <v>84</v>
      </c>
      <c r="AN6" s="13"/>
    </row>
    <row r="7" spans="1:46" s="7" customFormat="1" ht="11.1" customHeight="1" x14ac:dyDescent="0.2">
      <c r="A7" s="26"/>
      <c r="B7" s="27"/>
      <c r="C7" s="28"/>
      <c r="D7" s="86" t="s">
        <v>49</v>
      </c>
      <c r="E7" s="87"/>
      <c r="F7" s="95"/>
      <c r="G7" s="90" t="s">
        <v>50</v>
      </c>
      <c r="H7" s="91"/>
      <c r="I7" s="91"/>
      <c r="J7" s="91"/>
      <c r="K7" s="91"/>
      <c r="L7" s="91"/>
      <c r="M7" s="92"/>
      <c r="N7" s="96" t="s">
        <v>51</v>
      </c>
      <c r="O7" s="97"/>
      <c r="P7" s="97"/>
      <c r="Q7" s="97"/>
      <c r="R7" s="97"/>
      <c r="S7" s="97"/>
      <c r="T7" s="97"/>
      <c r="U7" s="97"/>
      <c r="V7" s="97"/>
      <c r="W7" s="97"/>
      <c r="X7" s="98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100"/>
      <c r="AN7" s="29"/>
    </row>
    <row r="8" spans="1:46" s="7" customFormat="1" ht="11.1" customHeight="1" x14ac:dyDescent="0.2">
      <c r="A8" s="30" t="s">
        <v>3</v>
      </c>
      <c r="B8" s="31"/>
      <c r="C8" s="32"/>
      <c r="D8" s="86" t="s">
        <v>93</v>
      </c>
      <c r="E8" s="87"/>
      <c r="F8" s="88" t="s">
        <v>52</v>
      </c>
      <c r="G8" s="90" t="s">
        <v>53</v>
      </c>
      <c r="H8" s="91"/>
      <c r="I8" s="92"/>
      <c r="J8" s="90" t="s">
        <v>54</v>
      </c>
      <c r="K8" s="91"/>
      <c r="L8" s="92"/>
      <c r="M8" s="93" t="s">
        <v>55</v>
      </c>
      <c r="N8" s="96" t="s">
        <v>56</v>
      </c>
      <c r="O8" s="97"/>
      <c r="P8" s="98"/>
      <c r="Q8" s="108" t="s">
        <v>95</v>
      </c>
      <c r="R8" s="103" t="s">
        <v>85</v>
      </c>
      <c r="S8" s="103"/>
      <c r="T8" s="103"/>
      <c r="U8" s="104" t="s">
        <v>87</v>
      </c>
      <c r="V8" s="106" t="s">
        <v>57</v>
      </c>
      <c r="W8" s="80" t="s">
        <v>58</v>
      </c>
      <c r="X8" s="80" t="s">
        <v>59</v>
      </c>
      <c r="Y8" s="82" t="s">
        <v>60</v>
      </c>
      <c r="Z8" s="82" t="s">
        <v>94</v>
      </c>
      <c r="AA8" s="101" t="s">
        <v>62</v>
      </c>
      <c r="AB8" s="78" t="s">
        <v>96</v>
      </c>
      <c r="AC8" s="84" t="s">
        <v>63</v>
      </c>
      <c r="AD8" s="78" t="s">
        <v>64</v>
      </c>
      <c r="AE8" s="78" t="s">
        <v>88</v>
      </c>
      <c r="AF8" s="84" t="s">
        <v>65</v>
      </c>
      <c r="AG8" s="84" t="s">
        <v>67</v>
      </c>
      <c r="AH8" s="84" t="s">
        <v>68</v>
      </c>
      <c r="AI8" s="78" t="s">
        <v>66</v>
      </c>
      <c r="AJ8" s="84" t="s">
        <v>69</v>
      </c>
      <c r="AK8" s="84" t="s">
        <v>70</v>
      </c>
      <c r="AL8" s="78" t="s">
        <v>71</v>
      </c>
      <c r="AM8" s="78" t="s">
        <v>72</v>
      </c>
      <c r="AN8" s="33"/>
      <c r="AO8" s="34" t="s">
        <v>73</v>
      </c>
      <c r="AP8" s="34" t="s">
        <v>74</v>
      </c>
      <c r="AQ8" s="34" t="s">
        <v>75</v>
      </c>
      <c r="AR8" s="34" t="s">
        <v>76</v>
      </c>
      <c r="AS8" s="35"/>
      <c r="AT8" s="34" t="s">
        <v>77</v>
      </c>
    </row>
    <row r="9" spans="1:46" s="7" customFormat="1" ht="11.1" customHeight="1" x14ac:dyDescent="0.2">
      <c r="A9" s="36"/>
      <c r="B9" s="37"/>
      <c r="C9" s="38"/>
      <c r="D9" s="39" t="s">
        <v>78</v>
      </c>
      <c r="E9" s="40" t="s">
        <v>79</v>
      </c>
      <c r="F9" s="89"/>
      <c r="G9" s="41" t="s">
        <v>78</v>
      </c>
      <c r="H9" s="42" t="s">
        <v>79</v>
      </c>
      <c r="I9" s="42" t="s">
        <v>80</v>
      </c>
      <c r="J9" s="41" t="s">
        <v>78</v>
      </c>
      <c r="K9" s="42" t="s">
        <v>79</v>
      </c>
      <c r="L9" s="42" t="s">
        <v>80</v>
      </c>
      <c r="M9" s="94"/>
      <c r="N9" s="43" t="s">
        <v>78</v>
      </c>
      <c r="O9" s="44" t="s">
        <v>79</v>
      </c>
      <c r="P9" s="44" t="s">
        <v>80</v>
      </c>
      <c r="Q9" s="108"/>
      <c r="R9" s="43" t="s">
        <v>78</v>
      </c>
      <c r="S9" s="44" t="s">
        <v>79</v>
      </c>
      <c r="T9" s="44" t="s">
        <v>80</v>
      </c>
      <c r="U9" s="105"/>
      <c r="V9" s="107"/>
      <c r="W9" s="81"/>
      <c r="X9" s="81"/>
      <c r="Y9" s="83"/>
      <c r="Z9" s="83"/>
      <c r="AA9" s="102"/>
      <c r="AB9" s="79"/>
      <c r="AC9" s="85"/>
      <c r="AD9" s="79"/>
      <c r="AE9" s="79"/>
      <c r="AF9" s="85"/>
      <c r="AG9" s="85"/>
      <c r="AH9" s="85"/>
      <c r="AI9" s="79"/>
      <c r="AJ9" s="85"/>
      <c r="AK9" s="85"/>
      <c r="AL9" s="79"/>
      <c r="AM9" s="79"/>
      <c r="AN9" s="33"/>
      <c r="AO9" s="45"/>
      <c r="AP9" s="45"/>
      <c r="AQ9" s="45"/>
      <c r="AR9" s="45"/>
    </row>
    <row r="10" spans="1:46" ht="11.1" customHeight="1" x14ac:dyDescent="0.2">
      <c r="A10" s="12" t="s">
        <v>12</v>
      </c>
      <c r="B10" s="13"/>
      <c r="C10" s="2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4"/>
      <c r="U10" s="11"/>
      <c r="V10" s="11"/>
      <c r="W10" s="11"/>
      <c r="X10" s="14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4"/>
      <c r="AN10" s="13"/>
    </row>
    <row r="11" spans="1:46" ht="11.1" customHeight="1" x14ac:dyDescent="0.2">
      <c r="A11" s="12"/>
      <c r="B11" s="13"/>
      <c r="C11" s="2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3"/>
      <c r="AT11" s="17"/>
    </row>
    <row r="12" spans="1:46" ht="11.1" customHeight="1" x14ac:dyDescent="0.2">
      <c r="A12" s="12"/>
      <c r="B12" s="13" t="s">
        <v>13</v>
      </c>
      <c r="C12" s="24"/>
      <c r="D12" s="16">
        <v>331</v>
      </c>
      <c r="E12" s="16">
        <v>2551</v>
      </c>
      <c r="F12" s="15">
        <f>+F13+F14</f>
        <v>2882</v>
      </c>
      <c r="G12" s="16">
        <v>5319</v>
      </c>
      <c r="H12" s="16">
        <v>439</v>
      </c>
      <c r="I12" s="15">
        <f>+I13+I14</f>
        <v>5758</v>
      </c>
      <c r="J12" s="16">
        <v>5403</v>
      </c>
      <c r="K12" s="16">
        <v>460</v>
      </c>
      <c r="L12" s="15">
        <f>+L13+L14</f>
        <v>5863</v>
      </c>
      <c r="M12" s="15">
        <f>+M13+M14</f>
        <v>11621</v>
      </c>
      <c r="N12" s="16">
        <v>372</v>
      </c>
      <c r="O12" s="16">
        <v>32</v>
      </c>
      <c r="P12" s="15">
        <f>+P13+P14</f>
        <v>404</v>
      </c>
      <c r="Q12" s="16">
        <v>13</v>
      </c>
      <c r="R12" s="16">
        <v>25</v>
      </c>
      <c r="S12" s="16">
        <v>1</v>
      </c>
      <c r="T12" s="15">
        <f>+T13+T14</f>
        <v>26</v>
      </c>
      <c r="U12" s="16">
        <v>3</v>
      </c>
      <c r="V12" s="16">
        <v>18</v>
      </c>
      <c r="W12" s="16">
        <v>9</v>
      </c>
      <c r="X12" s="15">
        <f>+X13+X14</f>
        <v>473</v>
      </c>
      <c r="Y12" s="16">
        <v>40</v>
      </c>
      <c r="Z12" s="16">
        <v>35</v>
      </c>
      <c r="AA12" s="16">
        <v>9</v>
      </c>
      <c r="AB12" s="16">
        <v>38</v>
      </c>
      <c r="AC12" s="16">
        <v>702</v>
      </c>
      <c r="AD12" s="16">
        <v>72</v>
      </c>
      <c r="AE12" s="16">
        <v>4</v>
      </c>
      <c r="AF12" s="16">
        <v>30</v>
      </c>
      <c r="AG12" s="16">
        <v>61</v>
      </c>
      <c r="AH12" s="16">
        <v>153</v>
      </c>
      <c r="AI12" s="16">
        <v>182</v>
      </c>
      <c r="AJ12" s="16">
        <v>20</v>
      </c>
      <c r="AK12" s="16">
        <v>74</v>
      </c>
      <c r="AL12" s="16">
        <v>144</v>
      </c>
      <c r="AM12" s="15">
        <f>+AM13+AM14</f>
        <v>1564</v>
      </c>
      <c r="AN12" s="46"/>
      <c r="AO12" s="17">
        <f>+F12</f>
        <v>2882</v>
      </c>
      <c r="AP12" s="17">
        <f>+M12</f>
        <v>11621</v>
      </c>
      <c r="AQ12" s="17">
        <f>+X12</f>
        <v>473</v>
      </c>
      <c r="AR12" s="17">
        <f>+AM12</f>
        <v>1564</v>
      </c>
      <c r="AT12" s="17">
        <f>SUM(AO12:AR12)</f>
        <v>16540</v>
      </c>
    </row>
    <row r="13" spans="1:46" ht="11.1" customHeight="1" x14ac:dyDescent="0.2">
      <c r="A13" s="12"/>
      <c r="B13" s="13"/>
      <c r="C13" s="24" t="s">
        <v>14</v>
      </c>
      <c r="D13" s="16">
        <v>331</v>
      </c>
      <c r="E13" s="16">
        <v>2447</v>
      </c>
      <c r="F13" s="15">
        <f>+D13+E13</f>
        <v>2778</v>
      </c>
      <c r="G13" s="16">
        <v>5319</v>
      </c>
      <c r="H13" s="16">
        <v>439</v>
      </c>
      <c r="I13" s="15">
        <f>+G13+H13</f>
        <v>5758</v>
      </c>
      <c r="J13" s="16">
        <v>5403</v>
      </c>
      <c r="K13" s="16">
        <v>459</v>
      </c>
      <c r="L13" s="15">
        <f>+J13+K13</f>
        <v>5862</v>
      </c>
      <c r="M13" s="15">
        <f>I13+L13</f>
        <v>11620</v>
      </c>
      <c r="N13" s="16">
        <v>372</v>
      </c>
      <c r="O13" s="16">
        <v>32</v>
      </c>
      <c r="P13" s="15">
        <f>+N13+O13</f>
        <v>404</v>
      </c>
      <c r="Q13" s="16">
        <v>13</v>
      </c>
      <c r="R13" s="16">
        <v>25</v>
      </c>
      <c r="S13" s="16">
        <v>1</v>
      </c>
      <c r="T13" s="15">
        <f>+R13+S13</f>
        <v>26</v>
      </c>
      <c r="U13" s="16">
        <v>3</v>
      </c>
      <c r="V13" s="16">
        <v>18</v>
      </c>
      <c r="W13" s="16">
        <v>9</v>
      </c>
      <c r="X13" s="15">
        <f>W13+V13+U13+T13+Q13+P13</f>
        <v>473</v>
      </c>
      <c r="Y13" s="16">
        <v>21</v>
      </c>
      <c r="Z13" s="16">
        <v>34</v>
      </c>
      <c r="AA13" s="16">
        <v>0</v>
      </c>
      <c r="AB13" s="16">
        <v>38</v>
      </c>
      <c r="AC13" s="16">
        <v>683</v>
      </c>
      <c r="AD13" s="16">
        <v>69</v>
      </c>
      <c r="AE13" s="16">
        <v>4</v>
      </c>
      <c r="AF13" s="16">
        <v>30</v>
      </c>
      <c r="AG13" s="16">
        <v>61</v>
      </c>
      <c r="AH13" s="16">
        <v>97</v>
      </c>
      <c r="AI13" s="16">
        <v>151</v>
      </c>
      <c r="AJ13" s="16">
        <v>6</v>
      </c>
      <c r="AK13" s="16">
        <v>71</v>
      </c>
      <c r="AL13" s="16">
        <v>144</v>
      </c>
      <c r="AM13" s="15">
        <f>Y13+Z13+AA13+AB13+AC13+AD13+AE13+AF13+AG13+AH13+AI13+AJ13+AK13+AL13</f>
        <v>1409</v>
      </c>
      <c r="AN13" s="46"/>
      <c r="AO13" s="17">
        <f t="shared" ref="AO13:AO76" si="0">+F13</f>
        <v>2778</v>
      </c>
      <c r="AP13" s="17">
        <f>+M13</f>
        <v>11620</v>
      </c>
      <c r="AQ13" s="17">
        <f>+X13</f>
        <v>473</v>
      </c>
      <c r="AR13" s="17">
        <f>+AM13</f>
        <v>1409</v>
      </c>
      <c r="AT13" s="17">
        <f t="shared" ref="AT13:AT76" si="1">SUM(AO13:AR13)</f>
        <v>16280</v>
      </c>
    </row>
    <row r="14" spans="1:46" ht="11.1" customHeight="1" x14ac:dyDescent="0.2">
      <c r="A14" s="12"/>
      <c r="B14" s="13"/>
      <c r="C14" s="24" t="s">
        <v>15</v>
      </c>
      <c r="D14" s="16">
        <v>0</v>
      </c>
      <c r="E14" s="16">
        <v>104</v>
      </c>
      <c r="F14" s="15">
        <f>+D14+E14</f>
        <v>104</v>
      </c>
      <c r="G14" s="16">
        <v>0</v>
      </c>
      <c r="H14" s="16">
        <v>0</v>
      </c>
      <c r="I14" s="15">
        <f>+G14+H14</f>
        <v>0</v>
      </c>
      <c r="J14" s="16">
        <v>0</v>
      </c>
      <c r="K14" s="16">
        <v>1</v>
      </c>
      <c r="L14" s="15">
        <f>+J14+K14</f>
        <v>1</v>
      </c>
      <c r="M14" s="15">
        <f>I14+L14</f>
        <v>1</v>
      </c>
      <c r="N14" s="16">
        <v>0</v>
      </c>
      <c r="O14" s="16">
        <v>0</v>
      </c>
      <c r="P14" s="15">
        <f>+N14+O14</f>
        <v>0</v>
      </c>
      <c r="Q14" s="16">
        <v>0</v>
      </c>
      <c r="R14" s="16">
        <v>0</v>
      </c>
      <c r="S14" s="16">
        <v>0</v>
      </c>
      <c r="T14" s="15">
        <f>+R14+S14</f>
        <v>0</v>
      </c>
      <c r="U14" s="16">
        <v>0</v>
      </c>
      <c r="V14" s="16">
        <v>0</v>
      </c>
      <c r="W14" s="16">
        <v>0</v>
      </c>
      <c r="X14" s="15">
        <f>W14+V14+U14+T14+Q14+P14</f>
        <v>0</v>
      </c>
      <c r="Y14" s="16">
        <v>19</v>
      </c>
      <c r="Z14" s="16">
        <v>1</v>
      </c>
      <c r="AA14" s="16">
        <v>9</v>
      </c>
      <c r="AB14" s="16">
        <v>0</v>
      </c>
      <c r="AC14" s="16">
        <v>19</v>
      </c>
      <c r="AD14" s="16">
        <v>3</v>
      </c>
      <c r="AE14" s="16">
        <v>0</v>
      </c>
      <c r="AF14" s="16">
        <v>0</v>
      </c>
      <c r="AG14" s="16">
        <v>0</v>
      </c>
      <c r="AH14" s="16">
        <v>56</v>
      </c>
      <c r="AI14" s="16">
        <v>31</v>
      </c>
      <c r="AJ14" s="16">
        <v>14</v>
      </c>
      <c r="AK14" s="16">
        <v>3</v>
      </c>
      <c r="AL14" s="16">
        <v>0</v>
      </c>
      <c r="AM14" s="15">
        <f>Y14+Z14+AA14+AB14+AC14+AD14+AE14+AF14+AG14+AH14+AI14+AJ14+AK14+AL14</f>
        <v>155</v>
      </c>
      <c r="AN14" s="46"/>
      <c r="AO14" s="17">
        <f t="shared" si="0"/>
        <v>104</v>
      </c>
      <c r="AP14" s="17">
        <f t="shared" ref="AP14:AP76" si="2">+M14</f>
        <v>1</v>
      </c>
      <c r="AQ14" s="17">
        <f t="shared" ref="AQ14:AQ76" si="3">+X14</f>
        <v>0</v>
      </c>
      <c r="AR14" s="17">
        <f t="shared" ref="AR14:AR76" si="4">+AM14</f>
        <v>155</v>
      </c>
      <c r="AT14" s="17">
        <f t="shared" si="1"/>
        <v>260</v>
      </c>
    </row>
    <row r="15" spans="1:46" ht="11.1" customHeight="1" x14ac:dyDescent="0.2">
      <c r="A15" s="12"/>
      <c r="B15" s="13"/>
      <c r="C15" s="24"/>
      <c r="D15" s="16"/>
      <c r="E15" s="16"/>
      <c r="F15" s="15"/>
      <c r="G15" s="16"/>
      <c r="H15" s="16"/>
      <c r="I15" s="15"/>
      <c r="J15" s="16"/>
      <c r="K15" s="16"/>
      <c r="L15" s="15"/>
      <c r="M15" s="15"/>
      <c r="N15" s="16"/>
      <c r="O15" s="16"/>
      <c r="P15" s="15"/>
      <c r="Q15" s="16"/>
      <c r="R15" s="16"/>
      <c r="S15" s="16"/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46"/>
      <c r="AO15" s="17"/>
      <c r="AP15" s="17"/>
      <c r="AQ15" s="17"/>
      <c r="AR15" s="17"/>
      <c r="AT15" s="17"/>
    </row>
    <row r="16" spans="1:46" ht="11.1" customHeight="1" x14ac:dyDescent="0.2">
      <c r="A16" s="12"/>
      <c r="B16" s="13" t="s">
        <v>16</v>
      </c>
      <c r="C16" s="24"/>
      <c r="D16" s="16">
        <v>4481036.8199999994</v>
      </c>
      <c r="E16" s="16">
        <v>6946997.8700000001</v>
      </c>
      <c r="F16" s="15">
        <f>+F17+F18</f>
        <v>11428034.689999999</v>
      </c>
      <c r="G16" s="16">
        <v>1034466.1699999999</v>
      </c>
      <c r="H16" s="16">
        <v>20918.349999999999</v>
      </c>
      <c r="I16" s="15">
        <f>+I17+I18</f>
        <v>1055384.52</v>
      </c>
      <c r="J16" s="16">
        <v>1048415.1100000001</v>
      </c>
      <c r="K16" s="16">
        <v>27030.66</v>
      </c>
      <c r="L16" s="15">
        <f>+L17+L18</f>
        <v>1075445.77</v>
      </c>
      <c r="M16" s="15">
        <f>+M17+M18</f>
        <v>2130830.29</v>
      </c>
      <c r="N16" s="16">
        <v>72839.78</v>
      </c>
      <c r="O16" s="16">
        <v>8860.4699999999993</v>
      </c>
      <c r="P16" s="15">
        <f>+P17+P18</f>
        <v>81700.25</v>
      </c>
      <c r="Q16" s="16">
        <v>12670.740000000002</v>
      </c>
      <c r="R16" s="16">
        <v>7418.63</v>
      </c>
      <c r="S16" s="16">
        <v>98.14</v>
      </c>
      <c r="T16" s="15">
        <f>+T17+T18</f>
        <v>7516.77</v>
      </c>
      <c r="U16" s="16">
        <v>931.08</v>
      </c>
      <c r="V16" s="16">
        <v>6490.5599999999995</v>
      </c>
      <c r="W16" s="16">
        <v>6482.2100000000009</v>
      </c>
      <c r="X16" s="15">
        <f>+X17+X18</f>
        <v>115791.61</v>
      </c>
      <c r="Y16" s="16">
        <v>93561.33</v>
      </c>
      <c r="Z16" s="16">
        <v>431780.06999999995</v>
      </c>
      <c r="AA16" s="16">
        <v>63050</v>
      </c>
      <c r="AB16" s="16">
        <v>25986.61</v>
      </c>
      <c r="AC16" s="16">
        <v>806392.90999999992</v>
      </c>
      <c r="AD16" s="16">
        <v>93988.05</v>
      </c>
      <c r="AE16" s="16">
        <v>1805.57</v>
      </c>
      <c r="AF16" s="16">
        <v>20223.71</v>
      </c>
      <c r="AG16" s="16">
        <v>26755.440000000002</v>
      </c>
      <c r="AH16" s="16">
        <v>499435.64</v>
      </c>
      <c r="AI16" s="16">
        <v>267194.64</v>
      </c>
      <c r="AJ16" s="16">
        <v>88531.49</v>
      </c>
      <c r="AK16" s="16">
        <v>48161.96</v>
      </c>
      <c r="AL16" s="16">
        <v>82465.850000000006</v>
      </c>
      <c r="AM16" s="15">
        <f>+AM17+AM18</f>
        <v>2549333.27</v>
      </c>
      <c r="AN16" s="46"/>
      <c r="AO16" s="17">
        <f t="shared" si="0"/>
        <v>11428034.689999999</v>
      </c>
      <c r="AP16" s="17">
        <f t="shared" si="2"/>
        <v>2130830.29</v>
      </c>
      <c r="AQ16" s="17">
        <f t="shared" si="3"/>
        <v>115791.61</v>
      </c>
      <c r="AR16" s="17">
        <f t="shared" si="4"/>
        <v>2549333.27</v>
      </c>
      <c r="AT16" s="17">
        <f t="shared" si="1"/>
        <v>16223989.859999999</v>
      </c>
    </row>
    <row r="17" spans="1:46" ht="11.1" customHeight="1" x14ac:dyDescent="0.2">
      <c r="A17" s="12"/>
      <c r="B17" s="13"/>
      <c r="C17" s="24" t="s">
        <v>14</v>
      </c>
      <c r="D17" s="16">
        <v>4481036.8199999994</v>
      </c>
      <c r="E17" s="16">
        <v>5554447.8700000001</v>
      </c>
      <c r="F17" s="15">
        <f>+D17+E17</f>
        <v>10035484.689999999</v>
      </c>
      <c r="G17" s="16">
        <v>1034466.1699999999</v>
      </c>
      <c r="H17" s="16">
        <v>20918.349999999999</v>
      </c>
      <c r="I17" s="15">
        <f>+G17+H17</f>
        <v>1055384.52</v>
      </c>
      <c r="J17" s="16">
        <v>1048415.1100000001</v>
      </c>
      <c r="K17" s="16">
        <v>22830.66</v>
      </c>
      <c r="L17" s="15">
        <f>+J17+K17</f>
        <v>1071245.77</v>
      </c>
      <c r="M17" s="15">
        <f>I17+L17</f>
        <v>2126630.29</v>
      </c>
      <c r="N17" s="16">
        <v>72839.78</v>
      </c>
      <c r="O17" s="16">
        <v>8860.4699999999993</v>
      </c>
      <c r="P17" s="15">
        <f>+N17+O17</f>
        <v>81700.25</v>
      </c>
      <c r="Q17" s="16">
        <v>12670.740000000002</v>
      </c>
      <c r="R17" s="16">
        <v>7418.63</v>
      </c>
      <c r="S17" s="16">
        <v>98.14</v>
      </c>
      <c r="T17" s="15">
        <f>+R17+S17</f>
        <v>7516.77</v>
      </c>
      <c r="U17" s="16">
        <v>931.08</v>
      </c>
      <c r="V17" s="16">
        <v>6490.5599999999995</v>
      </c>
      <c r="W17" s="16">
        <v>6482.2100000000009</v>
      </c>
      <c r="X17" s="15">
        <f>W17+V17+U17+T17+Q17+P17</f>
        <v>115791.61</v>
      </c>
      <c r="Y17" s="16">
        <v>9926.33</v>
      </c>
      <c r="Z17" s="16">
        <v>427896.06999999995</v>
      </c>
      <c r="AA17" s="16">
        <v>0</v>
      </c>
      <c r="AB17" s="16">
        <v>25986.61</v>
      </c>
      <c r="AC17" s="16">
        <v>415920.91</v>
      </c>
      <c r="AD17" s="16">
        <v>31176.050000000003</v>
      </c>
      <c r="AE17" s="16">
        <v>1805.57</v>
      </c>
      <c r="AF17" s="16">
        <v>20223.71</v>
      </c>
      <c r="AG17" s="16">
        <v>26755.440000000002</v>
      </c>
      <c r="AH17" s="16">
        <v>83812.639999999999</v>
      </c>
      <c r="AI17" s="16">
        <v>51668.639999999999</v>
      </c>
      <c r="AJ17" s="16">
        <v>1025.49</v>
      </c>
      <c r="AK17" s="16">
        <v>34606.959999999999</v>
      </c>
      <c r="AL17" s="16">
        <v>82465.850000000006</v>
      </c>
      <c r="AM17" s="15">
        <f t="shared" ref="AM17:AM18" si="5">Y17+Z17+AA17+AB17+AC17+AD17+AE17+AF17+AG17+AH17+AI17+AJ17+AK17+AL17</f>
        <v>1213270.27</v>
      </c>
      <c r="AN17" s="46"/>
      <c r="AO17" s="17">
        <f t="shared" si="0"/>
        <v>10035484.689999999</v>
      </c>
      <c r="AP17" s="17">
        <f t="shared" si="2"/>
        <v>2126630.29</v>
      </c>
      <c r="AQ17" s="17">
        <f t="shared" si="3"/>
        <v>115791.61</v>
      </c>
      <c r="AR17" s="17">
        <f t="shared" si="4"/>
        <v>1213270.27</v>
      </c>
      <c r="AT17" s="17">
        <f t="shared" si="1"/>
        <v>13491176.859999999</v>
      </c>
    </row>
    <row r="18" spans="1:46" ht="11.1" customHeight="1" x14ac:dyDescent="0.2">
      <c r="A18" s="12"/>
      <c r="B18" s="13"/>
      <c r="C18" s="24" t="s">
        <v>15</v>
      </c>
      <c r="D18" s="16">
        <v>0</v>
      </c>
      <c r="E18" s="16">
        <v>1392550</v>
      </c>
      <c r="F18" s="15">
        <f>+D18+E18</f>
        <v>1392550</v>
      </c>
      <c r="G18" s="16">
        <v>0</v>
      </c>
      <c r="H18" s="16">
        <v>0</v>
      </c>
      <c r="I18" s="15">
        <f>+G18+H18</f>
        <v>0</v>
      </c>
      <c r="J18" s="16">
        <v>0</v>
      </c>
      <c r="K18" s="16">
        <v>4200</v>
      </c>
      <c r="L18" s="15">
        <f>+J18+K18</f>
        <v>4200</v>
      </c>
      <c r="M18" s="15">
        <f>I18+L18</f>
        <v>4200</v>
      </c>
      <c r="N18" s="16">
        <v>0</v>
      </c>
      <c r="O18" s="16">
        <v>0</v>
      </c>
      <c r="P18" s="15">
        <f>+N18+O18</f>
        <v>0</v>
      </c>
      <c r="Q18" s="16">
        <v>0</v>
      </c>
      <c r="R18" s="16">
        <v>0</v>
      </c>
      <c r="S18" s="16">
        <v>0</v>
      </c>
      <c r="T18" s="15">
        <f>+R18+S18</f>
        <v>0</v>
      </c>
      <c r="U18" s="16">
        <v>0</v>
      </c>
      <c r="V18" s="16">
        <v>0</v>
      </c>
      <c r="W18" s="16">
        <v>0</v>
      </c>
      <c r="X18" s="15">
        <f>W18+V18+U18+T18+Q18+P18</f>
        <v>0</v>
      </c>
      <c r="Y18" s="16">
        <v>83635</v>
      </c>
      <c r="Z18" s="16">
        <v>3884</v>
      </c>
      <c r="AA18" s="16">
        <v>63050</v>
      </c>
      <c r="AB18" s="16">
        <v>0</v>
      </c>
      <c r="AC18" s="16">
        <v>390472</v>
      </c>
      <c r="AD18" s="16">
        <v>62812</v>
      </c>
      <c r="AE18" s="16">
        <v>0</v>
      </c>
      <c r="AF18" s="16">
        <v>0</v>
      </c>
      <c r="AG18" s="16">
        <v>0</v>
      </c>
      <c r="AH18" s="16">
        <v>415623</v>
      </c>
      <c r="AI18" s="16">
        <v>215526</v>
      </c>
      <c r="AJ18" s="16">
        <v>87506</v>
      </c>
      <c r="AK18" s="16">
        <v>13555</v>
      </c>
      <c r="AL18" s="16">
        <v>0</v>
      </c>
      <c r="AM18" s="15">
        <f t="shared" si="5"/>
        <v>1336063</v>
      </c>
      <c r="AN18" s="46"/>
      <c r="AO18" s="17">
        <f t="shared" si="0"/>
        <v>1392550</v>
      </c>
      <c r="AP18" s="17">
        <f t="shared" si="2"/>
        <v>4200</v>
      </c>
      <c r="AQ18" s="17">
        <f t="shared" si="3"/>
        <v>0</v>
      </c>
      <c r="AR18" s="17">
        <f t="shared" si="4"/>
        <v>1336063</v>
      </c>
      <c r="AT18" s="17">
        <f t="shared" si="1"/>
        <v>2732813</v>
      </c>
    </row>
    <row r="19" spans="1:46" ht="11.1" customHeight="1" x14ac:dyDescent="0.2">
      <c r="A19" s="12"/>
      <c r="B19" s="13"/>
      <c r="C19" s="24"/>
      <c r="D19" s="16"/>
      <c r="E19" s="16"/>
      <c r="F19" s="15"/>
      <c r="G19" s="16"/>
      <c r="H19" s="16"/>
      <c r="I19" s="15"/>
      <c r="J19" s="16"/>
      <c r="K19" s="16"/>
      <c r="L19" s="15"/>
      <c r="M19" s="15"/>
      <c r="N19" s="16"/>
      <c r="O19" s="16"/>
      <c r="P19" s="15"/>
      <c r="Q19" s="16"/>
      <c r="R19" s="16"/>
      <c r="S19" s="16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46"/>
      <c r="AO19" s="17"/>
      <c r="AP19" s="17"/>
      <c r="AQ19" s="17"/>
      <c r="AR19" s="17"/>
      <c r="AT19" s="17"/>
    </row>
    <row r="20" spans="1:46" ht="11.1" customHeight="1" x14ac:dyDescent="0.2">
      <c r="A20" s="12"/>
      <c r="B20" s="13" t="s">
        <v>17</v>
      </c>
      <c r="C20" s="24"/>
      <c r="D20" s="16">
        <v>2106654.0789999999</v>
      </c>
      <c r="E20" s="16">
        <v>3761248.02</v>
      </c>
      <c r="F20" s="15">
        <f>+F21+F22</f>
        <v>5867902.0989999995</v>
      </c>
      <c r="G20" s="16">
        <v>533015.38</v>
      </c>
      <c r="H20" s="16">
        <v>15693.95</v>
      </c>
      <c r="I20" s="15">
        <f>+I21+I22</f>
        <v>548709.32999999996</v>
      </c>
      <c r="J20" s="16">
        <v>523504.79000000004</v>
      </c>
      <c r="K20" s="16">
        <v>17955.54</v>
      </c>
      <c r="L20" s="15">
        <f>+L21+L22</f>
        <v>541460.33000000007</v>
      </c>
      <c r="M20" s="15">
        <f>+M21+M22</f>
        <v>1090169.6600000001</v>
      </c>
      <c r="N20" s="16">
        <v>25085.46</v>
      </c>
      <c r="O20" s="16">
        <v>5938.9</v>
      </c>
      <c r="P20" s="15">
        <f>+P21+P22</f>
        <v>31024.36</v>
      </c>
      <c r="Q20" s="16">
        <v>7499.55</v>
      </c>
      <c r="R20" s="16">
        <v>3466.5200000000004</v>
      </c>
      <c r="S20" s="16">
        <v>50.66</v>
      </c>
      <c r="T20" s="15">
        <f>+T21+T22</f>
        <v>3517.1800000000003</v>
      </c>
      <c r="U20" s="16">
        <v>899.84</v>
      </c>
      <c r="V20" s="16">
        <v>4023.4700000000003</v>
      </c>
      <c r="W20" s="16">
        <v>4094.74</v>
      </c>
      <c r="X20" s="15">
        <f>+X21+X22</f>
        <v>51059.14</v>
      </c>
      <c r="Y20" s="16">
        <v>41803.450000000004</v>
      </c>
      <c r="Z20" s="16">
        <v>181711.91</v>
      </c>
      <c r="AA20" s="16">
        <v>25479</v>
      </c>
      <c r="AB20" s="16">
        <v>15203.99</v>
      </c>
      <c r="AC20" s="16">
        <v>473680.43</v>
      </c>
      <c r="AD20" s="16">
        <v>51532.31</v>
      </c>
      <c r="AE20" s="16">
        <v>582.82999999999993</v>
      </c>
      <c r="AF20" s="16">
        <v>12646.880000000001</v>
      </c>
      <c r="AG20" s="16">
        <v>20186.169999999998</v>
      </c>
      <c r="AH20" s="16">
        <v>236157.28</v>
      </c>
      <c r="AI20" s="16">
        <v>141730.12</v>
      </c>
      <c r="AJ20" s="16">
        <v>31496.45</v>
      </c>
      <c r="AK20" s="16">
        <v>29835.919999999998</v>
      </c>
      <c r="AL20" s="16">
        <v>69727.25</v>
      </c>
      <c r="AM20" s="15">
        <f>+AM21+AM22</f>
        <v>1331773.99</v>
      </c>
      <c r="AN20" s="46"/>
      <c r="AO20" s="17">
        <f t="shared" si="0"/>
        <v>5867902.0989999995</v>
      </c>
      <c r="AP20" s="17">
        <f t="shared" si="2"/>
        <v>1090169.6600000001</v>
      </c>
      <c r="AQ20" s="17">
        <f t="shared" si="3"/>
        <v>51059.14</v>
      </c>
      <c r="AR20" s="17">
        <f t="shared" si="4"/>
        <v>1331773.99</v>
      </c>
      <c r="AT20" s="17">
        <f t="shared" si="1"/>
        <v>8340904.8889999995</v>
      </c>
    </row>
    <row r="21" spans="1:46" ht="11.1" customHeight="1" x14ac:dyDescent="0.2">
      <c r="A21" s="12"/>
      <c r="B21" s="13"/>
      <c r="C21" s="24" t="s">
        <v>14</v>
      </c>
      <c r="D21" s="16">
        <v>2106654.0789999999</v>
      </c>
      <c r="E21" s="16">
        <v>3011688.02</v>
      </c>
      <c r="F21" s="15">
        <f>+D21+E21</f>
        <v>5118342.0989999995</v>
      </c>
      <c r="G21" s="16">
        <v>533015.38</v>
      </c>
      <c r="H21" s="16">
        <v>15693.95</v>
      </c>
      <c r="I21" s="15">
        <f>+G21+H21</f>
        <v>548709.32999999996</v>
      </c>
      <c r="J21" s="16">
        <v>523504.79000000004</v>
      </c>
      <c r="K21" s="16">
        <v>16692.54</v>
      </c>
      <c r="L21" s="15">
        <f>+J21+K21</f>
        <v>540197.33000000007</v>
      </c>
      <c r="M21" s="15">
        <f>I21+L21</f>
        <v>1088906.6600000001</v>
      </c>
      <c r="N21" s="16">
        <v>25085.46</v>
      </c>
      <c r="O21" s="16">
        <v>5938.9</v>
      </c>
      <c r="P21" s="15">
        <f>+N21+O21</f>
        <v>31024.36</v>
      </c>
      <c r="Q21" s="16">
        <v>7499.55</v>
      </c>
      <c r="R21" s="16">
        <v>3466.5200000000004</v>
      </c>
      <c r="S21" s="16">
        <v>50.66</v>
      </c>
      <c r="T21" s="15">
        <f>+R21+S21</f>
        <v>3517.1800000000003</v>
      </c>
      <c r="U21" s="16">
        <v>899.84</v>
      </c>
      <c r="V21" s="16">
        <v>4023.4700000000003</v>
      </c>
      <c r="W21" s="16">
        <v>4094.74</v>
      </c>
      <c r="X21" s="15">
        <f>W21+V21+U21+T21+Q21+P21</f>
        <v>51059.14</v>
      </c>
      <c r="Y21" s="16">
        <v>5836.0500000000011</v>
      </c>
      <c r="Z21" s="16">
        <v>180545.91</v>
      </c>
      <c r="AA21" s="16">
        <v>0</v>
      </c>
      <c r="AB21" s="16">
        <v>15203.99</v>
      </c>
      <c r="AC21" s="16">
        <v>250659.43</v>
      </c>
      <c r="AD21" s="16">
        <v>21975.31</v>
      </c>
      <c r="AE21" s="16">
        <v>582.82999999999993</v>
      </c>
      <c r="AF21" s="16">
        <v>12646.880000000001</v>
      </c>
      <c r="AG21" s="16">
        <v>20186.169999999998</v>
      </c>
      <c r="AH21" s="16">
        <v>46189.279999999999</v>
      </c>
      <c r="AI21" s="16">
        <v>30574.12</v>
      </c>
      <c r="AJ21" s="16">
        <v>621.45000000000005</v>
      </c>
      <c r="AK21" s="16">
        <v>24061.919999999998</v>
      </c>
      <c r="AL21" s="16">
        <v>69727.25</v>
      </c>
      <c r="AM21" s="15">
        <f t="shared" ref="AM21:AM22" si="6">Y21+Z21+AA21+AB21+AC21+AD21+AE21+AF21+AG21+AH21+AI21+AJ21+AK21+AL21</f>
        <v>678810.59</v>
      </c>
      <c r="AN21" s="46"/>
      <c r="AO21" s="17">
        <f t="shared" si="0"/>
        <v>5118342.0989999995</v>
      </c>
      <c r="AP21" s="17">
        <f t="shared" si="2"/>
        <v>1088906.6600000001</v>
      </c>
      <c r="AQ21" s="17">
        <f t="shared" si="3"/>
        <v>51059.14</v>
      </c>
      <c r="AR21" s="17">
        <f t="shared" si="4"/>
        <v>678810.59</v>
      </c>
      <c r="AT21" s="17">
        <f t="shared" si="1"/>
        <v>6937118.4889999991</v>
      </c>
    </row>
    <row r="22" spans="1:46" ht="11.1" customHeight="1" x14ac:dyDescent="0.2">
      <c r="A22" s="12"/>
      <c r="B22" s="13"/>
      <c r="C22" s="24" t="s">
        <v>15</v>
      </c>
      <c r="D22" s="16">
        <v>0</v>
      </c>
      <c r="E22" s="16">
        <v>749560</v>
      </c>
      <c r="F22" s="15">
        <f>+D22+E22</f>
        <v>749560</v>
      </c>
      <c r="G22" s="16">
        <v>0</v>
      </c>
      <c r="H22" s="16">
        <v>0</v>
      </c>
      <c r="I22" s="15">
        <f>+G22+H22</f>
        <v>0</v>
      </c>
      <c r="J22" s="16">
        <v>0</v>
      </c>
      <c r="K22" s="16">
        <v>1263</v>
      </c>
      <c r="L22" s="15">
        <f>+J22+K22</f>
        <v>1263</v>
      </c>
      <c r="M22" s="15">
        <f>I22+L22</f>
        <v>1263</v>
      </c>
      <c r="N22" s="16">
        <v>0</v>
      </c>
      <c r="O22" s="16">
        <v>0</v>
      </c>
      <c r="P22" s="15">
        <f>+N22+O22</f>
        <v>0</v>
      </c>
      <c r="Q22" s="16">
        <v>0</v>
      </c>
      <c r="R22" s="16">
        <v>0</v>
      </c>
      <c r="S22" s="16">
        <v>0</v>
      </c>
      <c r="T22" s="15">
        <f>+R22+S22</f>
        <v>0</v>
      </c>
      <c r="U22" s="16">
        <v>0</v>
      </c>
      <c r="V22" s="16">
        <v>0</v>
      </c>
      <c r="W22" s="16">
        <v>0</v>
      </c>
      <c r="X22" s="15">
        <f>W22+V22+U22+T22+Q22+P22</f>
        <v>0</v>
      </c>
      <c r="Y22" s="16">
        <v>35967.4</v>
      </c>
      <c r="Z22" s="16">
        <v>1166</v>
      </c>
      <c r="AA22" s="16">
        <v>25479</v>
      </c>
      <c r="AB22" s="16">
        <v>0</v>
      </c>
      <c r="AC22" s="16">
        <v>223021</v>
      </c>
      <c r="AD22" s="16">
        <v>29557</v>
      </c>
      <c r="AE22" s="16">
        <v>0</v>
      </c>
      <c r="AF22" s="16">
        <v>0</v>
      </c>
      <c r="AG22" s="16">
        <v>0</v>
      </c>
      <c r="AH22" s="16">
        <v>189968</v>
      </c>
      <c r="AI22" s="16">
        <v>111156</v>
      </c>
      <c r="AJ22" s="16">
        <v>30875</v>
      </c>
      <c r="AK22" s="16">
        <v>5774</v>
      </c>
      <c r="AL22" s="16">
        <v>0</v>
      </c>
      <c r="AM22" s="15">
        <f t="shared" si="6"/>
        <v>652963.4</v>
      </c>
      <c r="AN22" s="46"/>
      <c r="AO22" s="17">
        <f t="shared" si="0"/>
        <v>749560</v>
      </c>
      <c r="AP22" s="17">
        <f t="shared" si="2"/>
        <v>1263</v>
      </c>
      <c r="AQ22" s="17">
        <f t="shared" si="3"/>
        <v>0</v>
      </c>
      <c r="AR22" s="17">
        <f t="shared" si="4"/>
        <v>652963.4</v>
      </c>
      <c r="AT22" s="17">
        <f t="shared" si="1"/>
        <v>1403786.4</v>
      </c>
    </row>
    <row r="23" spans="1:46" ht="11.1" customHeight="1" x14ac:dyDescent="0.2">
      <c r="A23" s="12"/>
      <c r="B23" s="13"/>
      <c r="C23" s="24"/>
      <c r="D23" s="16"/>
      <c r="E23" s="16"/>
      <c r="F23" s="15"/>
      <c r="G23" s="16"/>
      <c r="H23" s="16"/>
      <c r="I23" s="15"/>
      <c r="J23" s="16"/>
      <c r="K23" s="16"/>
      <c r="L23" s="15"/>
      <c r="M23" s="15"/>
      <c r="N23" s="16"/>
      <c r="O23" s="16"/>
      <c r="P23" s="15"/>
      <c r="Q23" s="16"/>
      <c r="R23" s="16"/>
      <c r="S23" s="16"/>
      <c r="T23" s="15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46"/>
      <c r="AO23" s="17"/>
      <c r="AP23" s="17"/>
      <c r="AQ23" s="17"/>
      <c r="AR23" s="17"/>
      <c r="AT23" s="17"/>
    </row>
    <row r="24" spans="1:46" ht="11.1" customHeight="1" x14ac:dyDescent="0.2">
      <c r="A24" s="12"/>
      <c r="B24" s="13" t="s">
        <v>18</v>
      </c>
      <c r="C24" s="24"/>
      <c r="D24" s="16">
        <v>2192981.5199999996</v>
      </c>
      <c r="E24" s="16">
        <v>8290767.9000000004</v>
      </c>
      <c r="F24" s="15">
        <f>+F25+F26</f>
        <v>10483749.42</v>
      </c>
      <c r="G24" s="16">
        <v>1491963.65</v>
      </c>
      <c r="H24" s="16">
        <v>79020</v>
      </c>
      <c r="I24" s="15">
        <f>+I25+I26</f>
        <v>1570983.65</v>
      </c>
      <c r="J24" s="16">
        <v>1445715.19</v>
      </c>
      <c r="K24" s="16">
        <v>81750</v>
      </c>
      <c r="L24" s="15">
        <f>+L25+L26</f>
        <v>1527465.19</v>
      </c>
      <c r="M24" s="15">
        <f>+M25+M26</f>
        <v>3098448.84</v>
      </c>
      <c r="N24" s="16">
        <v>112678.95000000001</v>
      </c>
      <c r="O24" s="16">
        <v>23877.17</v>
      </c>
      <c r="P24" s="15">
        <f>+P25+P26</f>
        <v>136556.12</v>
      </c>
      <c r="Q24" s="16">
        <v>24111.989999999998</v>
      </c>
      <c r="R24" s="16">
        <v>10417.49</v>
      </c>
      <c r="S24" s="16">
        <v>100</v>
      </c>
      <c r="T24" s="15">
        <f>+T25+T26</f>
        <v>10517.49</v>
      </c>
      <c r="U24" s="16">
        <v>1903.05</v>
      </c>
      <c r="V24" s="16">
        <v>13467.01</v>
      </c>
      <c r="W24" s="16">
        <v>18100.599999999999</v>
      </c>
      <c r="X24" s="15">
        <f>+X25+X26</f>
        <v>204656.26</v>
      </c>
      <c r="Y24" s="16">
        <v>151045.75</v>
      </c>
      <c r="Z24" s="16">
        <v>119014.20000000001</v>
      </c>
      <c r="AA24" s="16">
        <v>75862.39</v>
      </c>
      <c r="AB24" s="16">
        <v>60789.75</v>
      </c>
      <c r="AC24" s="16">
        <v>1487049.29</v>
      </c>
      <c r="AD24" s="16">
        <v>139569.54999999999</v>
      </c>
      <c r="AE24" s="16">
        <v>2203.15</v>
      </c>
      <c r="AF24" s="16">
        <v>44890.28</v>
      </c>
      <c r="AG24" s="16">
        <v>42146.59</v>
      </c>
      <c r="AH24" s="16">
        <v>874995.7</v>
      </c>
      <c r="AI24" s="16">
        <v>470671.77999999997</v>
      </c>
      <c r="AJ24" s="16">
        <v>116921.70000000001</v>
      </c>
      <c r="AK24" s="16">
        <v>72016.079999999987</v>
      </c>
      <c r="AL24" s="16">
        <v>132739.01999999999</v>
      </c>
      <c r="AM24" s="15">
        <f>+AM25+AM26</f>
        <v>3789915.23</v>
      </c>
      <c r="AN24" s="46"/>
      <c r="AO24" s="17">
        <f t="shared" si="0"/>
        <v>10483749.42</v>
      </c>
      <c r="AP24" s="17">
        <f t="shared" si="2"/>
        <v>3098448.84</v>
      </c>
      <c r="AQ24" s="17">
        <f t="shared" si="3"/>
        <v>204656.26</v>
      </c>
      <c r="AR24" s="17">
        <f t="shared" si="4"/>
        <v>3789915.23</v>
      </c>
      <c r="AT24" s="17">
        <f t="shared" si="1"/>
        <v>17576769.75</v>
      </c>
    </row>
    <row r="25" spans="1:46" ht="11.1" customHeight="1" x14ac:dyDescent="0.2">
      <c r="A25" s="12"/>
      <c r="B25" s="13"/>
      <c r="C25" s="24" t="s">
        <v>14</v>
      </c>
      <c r="D25" s="16">
        <v>2192981.5199999996</v>
      </c>
      <c r="E25" s="16">
        <v>6108874.6200000001</v>
      </c>
      <c r="F25" s="15">
        <f>+D25+E25</f>
        <v>8301856.1399999997</v>
      </c>
      <c r="G25" s="16">
        <v>1491963.65</v>
      </c>
      <c r="H25" s="16">
        <v>79020</v>
      </c>
      <c r="I25" s="15">
        <f>+G25+H25</f>
        <v>1570983.65</v>
      </c>
      <c r="J25" s="16">
        <v>1445715.19</v>
      </c>
      <c r="K25" s="16">
        <v>81100</v>
      </c>
      <c r="L25" s="15">
        <f>+J25+K25</f>
        <v>1526815.19</v>
      </c>
      <c r="M25" s="15">
        <f>I25+L25</f>
        <v>3097798.84</v>
      </c>
      <c r="N25" s="16">
        <v>112678.95000000001</v>
      </c>
      <c r="O25" s="16">
        <v>23877.17</v>
      </c>
      <c r="P25" s="15">
        <f>+N25+O25</f>
        <v>136556.12</v>
      </c>
      <c r="Q25" s="16">
        <v>24111.989999999998</v>
      </c>
      <c r="R25" s="16">
        <v>10417.49</v>
      </c>
      <c r="S25" s="16">
        <v>100</v>
      </c>
      <c r="T25" s="15">
        <f>+R25+S25</f>
        <v>10517.49</v>
      </c>
      <c r="U25" s="16">
        <v>1903.05</v>
      </c>
      <c r="V25" s="16">
        <v>13467.01</v>
      </c>
      <c r="W25" s="16">
        <v>18100.599999999999</v>
      </c>
      <c r="X25" s="15">
        <f>W25+V25+U25+T25+Q25+P25</f>
        <v>204656.26</v>
      </c>
      <c r="Y25" s="16">
        <v>25103.95</v>
      </c>
      <c r="Z25" s="16">
        <v>110014.20000000001</v>
      </c>
      <c r="AA25" s="16">
        <v>0</v>
      </c>
      <c r="AB25" s="16">
        <v>60789.75</v>
      </c>
      <c r="AC25" s="16">
        <v>827860.34000000008</v>
      </c>
      <c r="AD25" s="16">
        <v>49754.55</v>
      </c>
      <c r="AE25" s="16">
        <v>2203.15</v>
      </c>
      <c r="AF25" s="16">
        <v>44890.28</v>
      </c>
      <c r="AG25" s="16">
        <v>42146.59</v>
      </c>
      <c r="AH25" s="16">
        <v>202139.44</v>
      </c>
      <c r="AI25" s="16">
        <v>96048.450000000012</v>
      </c>
      <c r="AJ25" s="16">
        <v>1692.06</v>
      </c>
      <c r="AK25" s="16">
        <v>51644.259999999995</v>
      </c>
      <c r="AL25" s="16">
        <v>132739.01999999999</v>
      </c>
      <c r="AM25" s="15">
        <f t="shared" ref="AM25:AM26" si="7">Y25+Z25+AA25+AB25+AC25+AD25+AE25+AF25+AG25+AH25+AI25+AJ25+AK25+AL25</f>
        <v>1647026.04</v>
      </c>
      <c r="AN25" s="46"/>
      <c r="AO25" s="17">
        <f t="shared" si="0"/>
        <v>8301856.1399999997</v>
      </c>
      <c r="AP25" s="17">
        <f t="shared" si="2"/>
        <v>3097798.84</v>
      </c>
      <c r="AQ25" s="17">
        <f t="shared" si="3"/>
        <v>204656.26</v>
      </c>
      <c r="AR25" s="17">
        <f t="shared" si="4"/>
        <v>1647026.04</v>
      </c>
      <c r="AT25" s="17">
        <f t="shared" si="1"/>
        <v>13251337.280000001</v>
      </c>
    </row>
    <row r="26" spans="1:46" ht="11.1" customHeight="1" x14ac:dyDescent="0.2">
      <c r="A26" s="12"/>
      <c r="B26" s="13"/>
      <c r="C26" s="24" t="s">
        <v>15</v>
      </c>
      <c r="D26" s="16">
        <v>0</v>
      </c>
      <c r="E26" s="16">
        <v>2181893.2799999998</v>
      </c>
      <c r="F26" s="15">
        <f>+D26+E26</f>
        <v>2181893.2799999998</v>
      </c>
      <c r="G26" s="16">
        <v>0</v>
      </c>
      <c r="H26" s="16">
        <v>0</v>
      </c>
      <c r="I26" s="15">
        <f>+G26+H26</f>
        <v>0</v>
      </c>
      <c r="J26" s="16">
        <v>0</v>
      </c>
      <c r="K26" s="16">
        <v>650</v>
      </c>
      <c r="L26" s="15">
        <f>+J26+K26</f>
        <v>650</v>
      </c>
      <c r="M26" s="15">
        <f>I26+L26</f>
        <v>650</v>
      </c>
      <c r="N26" s="16">
        <v>0</v>
      </c>
      <c r="O26" s="16">
        <v>0</v>
      </c>
      <c r="P26" s="15">
        <f>+N26+O26</f>
        <v>0</v>
      </c>
      <c r="Q26" s="16">
        <v>0</v>
      </c>
      <c r="R26" s="16">
        <v>0</v>
      </c>
      <c r="S26" s="16">
        <v>0</v>
      </c>
      <c r="T26" s="15">
        <f>+R26+S26</f>
        <v>0</v>
      </c>
      <c r="U26" s="16">
        <v>0</v>
      </c>
      <c r="V26" s="16">
        <v>0</v>
      </c>
      <c r="W26" s="16">
        <v>0</v>
      </c>
      <c r="X26" s="15">
        <f>W26+V26+U26+T26+Q26+P26</f>
        <v>0</v>
      </c>
      <c r="Y26" s="16">
        <v>125941.8</v>
      </c>
      <c r="Z26" s="16">
        <v>9000</v>
      </c>
      <c r="AA26" s="16">
        <v>75862.39</v>
      </c>
      <c r="AB26" s="16">
        <v>0</v>
      </c>
      <c r="AC26" s="16">
        <v>659188.94999999995</v>
      </c>
      <c r="AD26" s="16">
        <v>89815</v>
      </c>
      <c r="AE26" s="16">
        <v>0</v>
      </c>
      <c r="AF26" s="16">
        <v>0</v>
      </c>
      <c r="AG26" s="16">
        <v>0</v>
      </c>
      <c r="AH26" s="16">
        <v>672856.26</v>
      </c>
      <c r="AI26" s="16">
        <v>374623.32999999996</v>
      </c>
      <c r="AJ26" s="16">
        <v>115229.64000000001</v>
      </c>
      <c r="AK26" s="16">
        <v>20371.82</v>
      </c>
      <c r="AL26" s="16">
        <v>0</v>
      </c>
      <c r="AM26" s="15">
        <f t="shared" si="7"/>
        <v>2142889.19</v>
      </c>
      <c r="AN26" s="46"/>
      <c r="AO26" s="17">
        <f t="shared" si="0"/>
        <v>2181893.2799999998</v>
      </c>
      <c r="AP26" s="17">
        <f t="shared" si="2"/>
        <v>650</v>
      </c>
      <c r="AQ26" s="17">
        <f t="shared" si="3"/>
        <v>0</v>
      </c>
      <c r="AR26" s="17">
        <f t="shared" si="4"/>
        <v>2142889.19</v>
      </c>
      <c r="AT26" s="17">
        <f t="shared" si="1"/>
        <v>4325432.47</v>
      </c>
    </row>
    <row r="27" spans="1:46" ht="11.1" customHeight="1" x14ac:dyDescent="0.2">
      <c r="A27" s="12"/>
      <c r="B27" s="13"/>
      <c r="C27" s="24"/>
      <c r="D27" s="16"/>
      <c r="E27" s="16"/>
      <c r="F27" s="15"/>
      <c r="G27" s="16"/>
      <c r="H27" s="16"/>
      <c r="I27" s="15"/>
      <c r="J27" s="16"/>
      <c r="K27" s="16"/>
      <c r="L27" s="15"/>
      <c r="M27" s="15"/>
      <c r="N27" s="16"/>
      <c r="O27" s="16"/>
      <c r="P27" s="15"/>
      <c r="Q27" s="16"/>
      <c r="R27" s="16"/>
      <c r="S27" s="16"/>
      <c r="T27" s="1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46"/>
      <c r="AO27" s="17"/>
      <c r="AP27" s="17"/>
      <c r="AQ27" s="17"/>
      <c r="AR27" s="17"/>
      <c r="AT27" s="17"/>
    </row>
    <row r="28" spans="1:46" ht="11.1" customHeight="1" x14ac:dyDescent="0.2">
      <c r="A28" s="12"/>
      <c r="B28" s="13" t="s">
        <v>19</v>
      </c>
      <c r="C28" s="24"/>
      <c r="D28" s="16">
        <v>46406.32</v>
      </c>
      <c r="E28" s="16">
        <v>199295.49</v>
      </c>
      <c r="F28" s="15">
        <f>+F29+F30</f>
        <v>245701.81</v>
      </c>
      <c r="G28" s="16">
        <v>189402.66999999998</v>
      </c>
      <c r="H28" s="16">
        <v>7682.5</v>
      </c>
      <c r="I28" s="15">
        <f>+I29+I30</f>
        <v>197085.16999999998</v>
      </c>
      <c r="J28" s="16">
        <v>174750.47</v>
      </c>
      <c r="K28" s="16">
        <v>8208</v>
      </c>
      <c r="L28" s="15">
        <f>+L29+L30</f>
        <v>182958.47</v>
      </c>
      <c r="M28" s="15">
        <f>+M29+M30</f>
        <v>380043.64</v>
      </c>
      <c r="N28" s="16">
        <v>13183.570000000002</v>
      </c>
      <c r="O28" s="16">
        <v>1694.94</v>
      </c>
      <c r="P28" s="15">
        <f>+P29+P30</f>
        <v>14878.510000000002</v>
      </c>
      <c r="Q28" s="16">
        <v>947.46</v>
      </c>
      <c r="R28" s="16">
        <v>860.6099999999999</v>
      </c>
      <c r="S28" s="16">
        <v>22</v>
      </c>
      <c r="T28" s="15">
        <f>+T29+T30</f>
        <v>882.6099999999999</v>
      </c>
      <c r="U28" s="16">
        <v>99.13</v>
      </c>
      <c r="V28" s="16">
        <v>807.13</v>
      </c>
      <c r="W28" s="16">
        <v>693.27</v>
      </c>
      <c r="X28" s="15">
        <f>+X29+X30</f>
        <v>18308.11</v>
      </c>
      <c r="Y28" s="16">
        <v>3054.17</v>
      </c>
      <c r="Z28" s="16">
        <v>5191.7700000000004</v>
      </c>
      <c r="AA28" s="16">
        <v>926.41000000000008</v>
      </c>
      <c r="AB28" s="16">
        <v>2364.1400000000003</v>
      </c>
      <c r="AC28" s="16">
        <v>48989.88</v>
      </c>
      <c r="AD28" s="16">
        <v>4124.21</v>
      </c>
      <c r="AE28" s="16">
        <v>160.66</v>
      </c>
      <c r="AF28" s="16">
        <v>1776.6599999999999</v>
      </c>
      <c r="AG28" s="16">
        <v>2585.7600000000002</v>
      </c>
      <c r="AH28" s="16">
        <v>13022.43</v>
      </c>
      <c r="AI28" s="16">
        <v>12156.270000000002</v>
      </c>
      <c r="AJ28" s="16">
        <v>1667.6899999999998</v>
      </c>
      <c r="AK28" s="16">
        <v>4473.4599999999991</v>
      </c>
      <c r="AL28" s="16">
        <v>5253.6</v>
      </c>
      <c r="AM28" s="15">
        <f>+AM29+AM30</f>
        <v>105747.11000000003</v>
      </c>
      <c r="AN28" s="46"/>
      <c r="AO28" s="17">
        <f t="shared" si="0"/>
        <v>245701.81</v>
      </c>
      <c r="AP28" s="17">
        <f t="shared" si="2"/>
        <v>380043.64</v>
      </c>
      <c r="AQ28" s="17">
        <f t="shared" si="3"/>
        <v>18308.11</v>
      </c>
      <c r="AR28" s="17">
        <f t="shared" si="4"/>
        <v>105747.11000000003</v>
      </c>
      <c r="AT28" s="17">
        <f t="shared" si="1"/>
        <v>749800.66999999993</v>
      </c>
    </row>
    <row r="29" spans="1:46" ht="11.1" customHeight="1" x14ac:dyDescent="0.2">
      <c r="A29" s="12"/>
      <c r="B29" s="13"/>
      <c r="C29" s="24" t="s">
        <v>14</v>
      </c>
      <c r="D29" s="16">
        <v>46406.32</v>
      </c>
      <c r="E29" s="16">
        <v>185122.68</v>
      </c>
      <c r="F29" s="15">
        <f>+D29+E29</f>
        <v>231529</v>
      </c>
      <c r="G29" s="16">
        <v>189402.66999999998</v>
      </c>
      <c r="H29" s="16">
        <v>7682.5</v>
      </c>
      <c r="I29" s="15">
        <f>+G29+H29</f>
        <v>197085.16999999998</v>
      </c>
      <c r="J29" s="16">
        <v>174750.47</v>
      </c>
      <c r="K29" s="16">
        <v>8118</v>
      </c>
      <c r="L29" s="15">
        <f>+J29+K29</f>
        <v>182868.47</v>
      </c>
      <c r="M29" s="15">
        <f>I29+L29</f>
        <v>379953.64</v>
      </c>
      <c r="N29" s="16">
        <v>13183.570000000002</v>
      </c>
      <c r="O29" s="16">
        <v>1694.94</v>
      </c>
      <c r="P29" s="15">
        <f>+N29+O29</f>
        <v>14878.510000000002</v>
      </c>
      <c r="Q29" s="16">
        <v>947.46</v>
      </c>
      <c r="R29" s="16">
        <v>860.6099999999999</v>
      </c>
      <c r="S29" s="16">
        <v>22</v>
      </c>
      <c r="T29" s="15">
        <f>+R29+S29</f>
        <v>882.6099999999999</v>
      </c>
      <c r="U29" s="16">
        <v>99.13</v>
      </c>
      <c r="V29" s="16">
        <v>807.13</v>
      </c>
      <c r="W29" s="16">
        <v>693.27</v>
      </c>
      <c r="X29" s="15">
        <f>W29+V29+U29+T29+Q29+P29</f>
        <v>18308.11</v>
      </c>
      <c r="Y29" s="16">
        <v>1179.97</v>
      </c>
      <c r="Z29" s="16">
        <v>5096.09</v>
      </c>
      <c r="AA29" s="16">
        <v>0</v>
      </c>
      <c r="AB29" s="16">
        <v>2364.1400000000003</v>
      </c>
      <c r="AC29" s="16">
        <v>45874.35</v>
      </c>
      <c r="AD29" s="16">
        <v>3611.37</v>
      </c>
      <c r="AE29" s="16">
        <v>160.66</v>
      </c>
      <c r="AF29" s="16">
        <v>1776.6599999999999</v>
      </c>
      <c r="AG29" s="16">
        <v>2585.7600000000002</v>
      </c>
      <c r="AH29" s="16">
        <v>6226.8899999999994</v>
      </c>
      <c r="AI29" s="16">
        <v>8447.260000000002</v>
      </c>
      <c r="AJ29" s="16">
        <v>180.3</v>
      </c>
      <c r="AK29" s="16">
        <v>4165.6399999999994</v>
      </c>
      <c r="AL29" s="16">
        <v>5253.6</v>
      </c>
      <c r="AM29" s="15">
        <f t="shared" ref="AM29:AM30" si="8">Y29+Z29+AA29+AB29+AC29+AD29+AE29+AF29+AG29+AH29+AI29+AJ29+AK29+AL29</f>
        <v>86922.690000000031</v>
      </c>
      <c r="AN29" s="46"/>
      <c r="AO29" s="17">
        <f t="shared" si="0"/>
        <v>231529</v>
      </c>
      <c r="AP29" s="17">
        <f t="shared" si="2"/>
        <v>379953.64</v>
      </c>
      <c r="AQ29" s="17">
        <f t="shared" si="3"/>
        <v>18308.11</v>
      </c>
      <c r="AR29" s="17">
        <f t="shared" si="4"/>
        <v>86922.690000000031</v>
      </c>
      <c r="AT29" s="17">
        <f t="shared" si="1"/>
        <v>716713.44000000006</v>
      </c>
    </row>
    <row r="30" spans="1:46" ht="11.1" customHeight="1" x14ac:dyDescent="0.2">
      <c r="A30" s="12"/>
      <c r="B30" s="13"/>
      <c r="C30" s="24" t="s">
        <v>15</v>
      </c>
      <c r="D30" s="16">
        <v>0</v>
      </c>
      <c r="E30" s="16">
        <v>14172.81</v>
      </c>
      <c r="F30" s="15">
        <f>+D30+E30</f>
        <v>14172.81</v>
      </c>
      <c r="G30" s="16">
        <v>0</v>
      </c>
      <c r="H30" s="16">
        <v>0</v>
      </c>
      <c r="I30" s="15">
        <f>+G30+H30</f>
        <v>0</v>
      </c>
      <c r="J30" s="16">
        <v>0</v>
      </c>
      <c r="K30" s="16">
        <v>90</v>
      </c>
      <c r="L30" s="15">
        <f>+J30+K30</f>
        <v>90</v>
      </c>
      <c r="M30" s="15">
        <f>I30+L30</f>
        <v>90</v>
      </c>
      <c r="N30" s="16">
        <v>0</v>
      </c>
      <c r="O30" s="16">
        <v>0</v>
      </c>
      <c r="P30" s="15">
        <f>+N30+O30</f>
        <v>0</v>
      </c>
      <c r="Q30" s="16">
        <v>0</v>
      </c>
      <c r="R30" s="16">
        <v>0</v>
      </c>
      <c r="S30" s="16">
        <v>0</v>
      </c>
      <c r="T30" s="15">
        <f>+R30+S30</f>
        <v>0</v>
      </c>
      <c r="U30" s="16">
        <v>0</v>
      </c>
      <c r="V30" s="16">
        <v>0</v>
      </c>
      <c r="W30" s="16">
        <v>0</v>
      </c>
      <c r="X30" s="15">
        <f>W30+V30+U30+T30+Q30+P30</f>
        <v>0</v>
      </c>
      <c r="Y30" s="16">
        <v>1874.2000000000003</v>
      </c>
      <c r="Z30" s="16">
        <v>95.68</v>
      </c>
      <c r="AA30" s="16">
        <v>926.41000000000008</v>
      </c>
      <c r="AB30" s="16">
        <v>0</v>
      </c>
      <c r="AC30" s="16">
        <v>3115.53</v>
      </c>
      <c r="AD30" s="16">
        <v>512.84</v>
      </c>
      <c r="AE30" s="16">
        <v>0</v>
      </c>
      <c r="AF30" s="16">
        <v>0</v>
      </c>
      <c r="AG30" s="16">
        <v>0</v>
      </c>
      <c r="AH30" s="16">
        <v>6795.54</v>
      </c>
      <c r="AI30" s="16">
        <v>3709.0099999999998</v>
      </c>
      <c r="AJ30" s="16">
        <v>1487.3899999999999</v>
      </c>
      <c r="AK30" s="16">
        <v>307.82</v>
      </c>
      <c r="AL30" s="16">
        <v>0</v>
      </c>
      <c r="AM30" s="15">
        <f t="shared" si="8"/>
        <v>18824.419999999998</v>
      </c>
      <c r="AN30" s="46"/>
      <c r="AO30" s="17">
        <f t="shared" si="0"/>
        <v>14172.81</v>
      </c>
      <c r="AP30" s="17">
        <f t="shared" si="2"/>
        <v>90</v>
      </c>
      <c r="AQ30" s="17">
        <f t="shared" si="3"/>
        <v>0</v>
      </c>
      <c r="AR30" s="17">
        <f t="shared" si="4"/>
        <v>18824.419999999998</v>
      </c>
      <c r="AT30" s="17">
        <f t="shared" si="1"/>
        <v>33087.229999999996</v>
      </c>
    </row>
    <row r="31" spans="1:46" ht="11.1" customHeight="1" x14ac:dyDescent="0.2">
      <c r="A31" s="12"/>
      <c r="B31" s="13"/>
      <c r="C31" s="24"/>
      <c r="D31" s="16"/>
      <c r="E31" s="16"/>
      <c r="F31" s="15"/>
      <c r="G31" s="16"/>
      <c r="H31" s="16"/>
      <c r="I31" s="15"/>
      <c r="J31" s="16"/>
      <c r="K31" s="16"/>
      <c r="L31" s="15"/>
      <c r="M31" s="15"/>
      <c r="N31" s="16"/>
      <c r="O31" s="16"/>
      <c r="P31" s="15"/>
      <c r="Q31" s="16"/>
      <c r="R31" s="16"/>
      <c r="S31" s="16"/>
      <c r="T31" s="1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46"/>
      <c r="AO31" s="17"/>
      <c r="AP31" s="17"/>
      <c r="AQ31" s="17"/>
      <c r="AR31" s="17"/>
      <c r="AT31" s="17"/>
    </row>
    <row r="32" spans="1:46" ht="11.1" customHeight="1" x14ac:dyDescent="0.2">
      <c r="A32" s="12"/>
      <c r="B32" s="13" t="s">
        <v>20</v>
      </c>
      <c r="C32" s="24"/>
      <c r="D32" s="16">
        <v>7662.6500000000005</v>
      </c>
      <c r="E32" s="16">
        <v>35392.35</v>
      </c>
      <c r="F32" s="15">
        <f>+F33+F34</f>
        <v>43055</v>
      </c>
      <c r="G32" s="16">
        <v>75443.81</v>
      </c>
      <c r="H32" s="16">
        <v>1097.5</v>
      </c>
      <c r="I32" s="15">
        <f>+I33+I34</f>
        <v>76541.31</v>
      </c>
      <c r="J32" s="16">
        <v>52340.549999999996</v>
      </c>
      <c r="K32" s="16">
        <v>1183.5</v>
      </c>
      <c r="L32" s="15">
        <f>+L33+L34</f>
        <v>53524.049999999996</v>
      </c>
      <c r="M32" s="15">
        <f>+M33+M34</f>
        <v>130065.35999999999</v>
      </c>
      <c r="N32" s="16">
        <v>3315</v>
      </c>
      <c r="O32" s="16">
        <v>303.06000000000006</v>
      </c>
      <c r="P32" s="15">
        <f>+P33+P34</f>
        <v>3618.06</v>
      </c>
      <c r="Q32" s="16">
        <v>210.1</v>
      </c>
      <c r="R32" s="16">
        <v>223.3</v>
      </c>
      <c r="S32" s="16">
        <v>3.5</v>
      </c>
      <c r="T32" s="15">
        <f>+T33+T34</f>
        <v>226.8</v>
      </c>
      <c r="U32" s="16">
        <v>30.61</v>
      </c>
      <c r="V32" s="16">
        <v>146</v>
      </c>
      <c r="W32" s="16">
        <v>147.30000000000001</v>
      </c>
      <c r="X32" s="15">
        <f>+X33+X34</f>
        <v>4378.87</v>
      </c>
      <c r="Y32" s="16">
        <v>591.79999999999995</v>
      </c>
      <c r="Z32" s="16">
        <v>884.19999999999993</v>
      </c>
      <c r="AA32" s="16">
        <v>170.9</v>
      </c>
      <c r="AB32" s="16">
        <v>414.53999999999996</v>
      </c>
      <c r="AC32" s="16">
        <v>8441.6200000000008</v>
      </c>
      <c r="AD32" s="16">
        <v>1058.69</v>
      </c>
      <c r="AE32" s="16">
        <v>48.08</v>
      </c>
      <c r="AF32" s="16">
        <v>345.28</v>
      </c>
      <c r="AG32" s="16">
        <v>639.29999999999995</v>
      </c>
      <c r="AH32" s="16">
        <v>2326.5700000000002</v>
      </c>
      <c r="AI32" s="16">
        <v>2012.3400000000001</v>
      </c>
      <c r="AJ32" s="16">
        <v>310.89999999999998</v>
      </c>
      <c r="AK32" s="16">
        <v>571.29999999999995</v>
      </c>
      <c r="AL32" s="16">
        <v>1647.7600000000002</v>
      </c>
      <c r="AM32" s="15">
        <f>+AM33+AM34</f>
        <v>19463.28</v>
      </c>
      <c r="AN32" s="46"/>
      <c r="AO32" s="17">
        <f t="shared" si="0"/>
        <v>43055</v>
      </c>
      <c r="AP32" s="17">
        <f t="shared" si="2"/>
        <v>130065.35999999999</v>
      </c>
      <c r="AQ32" s="17">
        <f t="shared" si="3"/>
        <v>4378.87</v>
      </c>
      <c r="AR32" s="17">
        <f t="shared" si="4"/>
        <v>19463.28</v>
      </c>
      <c r="AT32" s="17">
        <f t="shared" si="1"/>
        <v>196962.50999999998</v>
      </c>
    </row>
    <row r="33" spans="1:46" ht="11.1" customHeight="1" x14ac:dyDescent="0.2">
      <c r="A33" s="12"/>
      <c r="B33" s="13"/>
      <c r="C33" s="24" t="s">
        <v>14</v>
      </c>
      <c r="D33" s="16">
        <v>7662.6500000000005</v>
      </c>
      <c r="E33" s="16">
        <v>33000.83</v>
      </c>
      <c r="F33" s="15">
        <f>+D33+E33</f>
        <v>40663.480000000003</v>
      </c>
      <c r="G33" s="16">
        <v>75443.81</v>
      </c>
      <c r="H33" s="16">
        <v>1097.5</v>
      </c>
      <c r="I33" s="15">
        <f>+G33+H33</f>
        <v>76541.31</v>
      </c>
      <c r="J33" s="16">
        <v>52340.549999999996</v>
      </c>
      <c r="K33" s="16">
        <v>1166.5</v>
      </c>
      <c r="L33" s="15">
        <f>+J33+K33</f>
        <v>53507.049999999996</v>
      </c>
      <c r="M33" s="15">
        <f>I33+L33</f>
        <v>130048.35999999999</v>
      </c>
      <c r="N33" s="16">
        <v>3315</v>
      </c>
      <c r="O33" s="16">
        <v>303.06000000000006</v>
      </c>
      <c r="P33" s="15">
        <f>+N33+O33</f>
        <v>3618.06</v>
      </c>
      <c r="Q33" s="16">
        <v>210.1</v>
      </c>
      <c r="R33" s="16">
        <v>223.3</v>
      </c>
      <c r="S33" s="16">
        <v>3.5</v>
      </c>
      <c r="T33" s="15">
        <f>+R33+S33</f>
        <v>226.8</v>
      </c>
      <c r="U33" s="16">
        <v>30.61</v>
      </c>
      <c r="V33" s="16">
        <v>146</v>
      </c>
      <c r="W33" s="16">
        <v>147.30000000000001</v>
      </c>
      <c r="X33" s="15">
        <f>W33+V33+U33+T33+Q33+P33</f>
        <v>4378.87</v>
      </c>
      <c r="Y33" s="16">
        <v>201</v>
      </c>
      <c r="Z33" s="16">
        <v>858.59999999999991</v>
      </c>
      <c r="AA33" s="16">
        <v>0</v>
      </c>
      <c r="AB33" s="16">
        <v>414.53999999999996</v>
      </c>
      <c r="AC33" s="16">
        <v>7947.1</v>
      </c>
      <c r="AD33" s="16">
        <v>971.79</v>
      </c>
      <c r="AE33" s="16">
        <v>48.08</v>
      </c>
      <c r="AF33" s="16">
        <v>345.28</v>
      </c>
      <c r="AG33" s="16">
        <v>639.29999999999995</v>
      </c>
      <c r="AH33" s="16">
        <v>1141.9000000000001</v>
      </c>
      <c r="AI33" s="16">
        <v>1427.8600000000001</v>
      </c>
      <c r="AJ33" s="16">
        <v>50.4</v>
      </c>
      <c r="AK33" s="16">
        <v>518.29999999999995</v>
      </c>
      <c r="AL33" s="16">
        <v>1647.7600000000002</v>
      </c>
      <c r="AM33" s="15">
        <f t="shared" ref="AM33:AM34" si="9">Y33+Z33+AA33+AB33+AC33+AD33+AE33+AF33+AG33+AH33+AI33+AJ33+AK33+AL33</f>
        <v>16211.909999999998</v>
      </c>
      <c r="AN33" s="46"/>
      <c r="AO33" s="17">
        <f t="shared" si="0"/>
        <v>40663.480000000003</v>
      </c>
      <c r="AP33" s="17">
        <f t="shared" si="2"/>
        <v>130048.35999999999</v>
      </c>
      <c r="AQ33" s="17">
        <f t="shared" si="3"/>
        <v>4378.87</v>
      </c>
      <c r="AR33" s="17">
        <f t="shared" si="4"/>
        <v>16211.909999999998</v>
      </c>
      <c r="AT33" s="17">
        <f t="shared" si="1"/>
        <v>191302.62</v>
      </c>
    </row>
    <row r="34" spans="1:46" ht="11.1" customHeight="1" x14ac:dyDescent="0.2">
      <c r="A34" s="12"/>
      <c r="B34" s="13"/>
      <c r="C34" s="24" t="s">
        <v>15</v>
      </c>
      <c r="D34" s="16">
        <v>0</v>
      </c>
      <c r="E34" s="16">
        <v>2391.5199999999995</v>
      </c>
      <c r="F34" s="15">
        <f>+D34+E34</f>
        <v>2391.5199999999995</v>
      </c>
      <c r="G34" s="16">
        <v>0</v>
      </c>
      <c r="H34" s="16">
        <v>0</v>
      </c>
      <c r="I34" s="15">
        <f>+G34+H34</f>
        <v>0</v>
      </c>
      <c r="J34" s="16">
        <v>0</v>
      </c>
      <c r="K34" s="16">
        <v>17</v>
      </c>
      <c r="L34" s="15">
        <f>+J34+K34</f>
        <v>17</v>
      </c>
      <c r="M34" s="15">
        <f>I34+L34</f>
        <v>17</v>
      </c>
      <c r="N34" s="16">
        <v>0</v>
      </c>
      <c r="O34" s="16">
        <v>0</v>
      </c>
      <c r="P34" s="15">
        <f>+N34+O34</f>
        <v>0</v>
      </c>
      <c r="Q34" s="16">
        <v>0</v>
      </c>
      <c r="R34" s="16">
        <v>0</v>
      </c>
      <c r="S34" s="16">
        <v>0</v>
      </c>
      <c r="T34" s="15">
        <f>+R34+S34</f>
        <v>0</v>
      </c>
      <c r="U34" s="16">
        <v>0</v>
      </c>
      <c r="V34" s="16">
        <v>0</v>
      </c>
      <c r="W34" s="16">
        <v>0</v>
      </c>
      <c r="X34" s="15">
        <f>W34+V34+U34+T34+Q34+P34</f>
        <v>0</v>
      </c>
      <c r="Y34" s="16">
        <v>390.79999999999995</v>
      </c>
      <c r="Z34" s="16">
        <v>25.6</v>
      </c>
      <c r="AA34" s="16">
        <v>170.9</v>
      </c>
      <c r="AB34" s="16">
        <v>0</v>
      </c>
      <c r="AC34" s="16">
        <v>494.51999999999992</v>
      </c>
      <c r="AD34" s="16">
        <v>86.9</v>
      </c>
      <c r="AE34" s="16">
        <v>0</v>
      </c>
      <c r="AF34" s="16">
        <v>0</v>
      </c>
      <c r="AG34" s="16">
        <v>0</v>
      </c>
      <c r="AH34" s="16">
        <v>1184.67</v>
      </c>
      <c r="AI34" s="16">
        <v>584.48</v>
      </c>
      <c r="AJ34" s="16">
        <v>260.5</v>
      </c>
      <c r="AK34" s="16">
        <v>53</v>
      </c>
      <c r="AL34" s="16">
        <v>0</v>
      </c>
      <c r="AM34" s="15">
        <f t="shared" si="9"/>
        <v>3251.3700000000003</v>
      </c>
      <c r="AN34" s="46"/>
      <c r="AO34" s="17">
        <f t="shared" si="0"/>
        <v>2391.5199999999995</v>
      </c>
      <c r="AP34" s="17">
        <f t="shared" si="2"/>
        <v>17</v>
      </c>
      <c r="AQ34" s="17">
        <f t="shared" si="3"/>
        <v>0</v>
      </c>
      <c r="AR34" s="17">
        <f t="shared" si="4"/>
        <v>3251.3700000000003</v>
      </c>
      <c r="AT34" s="17">
        <f t="shared" si="1"/>
        <v>5659.8899999999994</v>
      </c>
    </row>
    <row r="35" spans="1:46" ht="11.1" customHeight="1" x14ac:dyDescent="0.2">
      <c r="A35" s="12"/>
      <c r="B35" s="13"/>
      <c r="C35" s="24"/>
      <c r="D35" s="16"/>
      <c r="E35" s="16"/>
      <c r="F35" s="15"/>
      <c r="G35" s="16"/>
      <c r="H35" s="16"/>
      <c r="I35" s="15"/>
      <c r="J35" s="16"/>
      <c r="K35" s="16"/>
      <c r="L35" s="15"/>
      <c r="M35" s="15"/>
      <c r="N35" s="16"/>
      <c r="O35" s="16"/>
      <c r="P35" s="15"/>
      <c r="Q35" s="16"/>
      <c r="R35" s="16"/>
      <c r="S35" s="16"/>
      <c r="T35" s="1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46"/>
      <c r="AO35" s="17"/>
      <c r="AP35" s="17"/>
      <c r="AQ35" s="17"/>
      <c r="AR35" s="17"/>
      <c r="AT35" s="17"/>
    </row>
    <row r="36" spans="1:46" ht="11.1" customHeight="1" x14ac:dyDescent="0.2">
      <c r="A36" s="12"/>
      <c r="B36" s="13" t="s">
        <v>21</v>
      </c>
      <c r="C36" s="24"/>
      <c r="D36" s="16">
        <v>1900.3899999999999</v>
      </c>
      <c r="E36" s="16">
        <v>11213.81</v>
      </c>
      <c r="F36" s="15">
        <f>+F37+F38</f>
        <v>13114.199999999999</v>
      </c>
      <c r="G36" s="16">
        <v>11307.2</v>
      </c>
      <c r="H36" s="16">
        <v>921.75</v>
      </c>
      <c r="I36" s="15">
        <f>+I37+I38</f>
        <v>12228.95</v>
      </c>
      <c r="J36" s="16">
        <v>11245.32</v>
      </c>
      <c r="K36" s="16">
        <v>1105.0500000000002</v>
      </c>
      <c r="L36" s="15">
        <f>+L37+L38</f>
        <v>12350.369999999999</v>
      </c>
      <c r="M36" s="15">
        <f>+M37+M38</f>
        <v>24579.32</v>
      </c>
      <c r="N36" s="16">
        <v>716.9</v>
      </c>
      <c r="O36" s="16">
        <v>96.48</v>
      </c>
      <c r="P36" s="15">
        <f>+P37+P38</f>
        <v>813.38</v>
      </c>
      <c r="Q36" s="16">
        <v>40.809999999999995</v>
      </c>
      <c r="R36" s="16">
        <v>46.5</v>
      </c>
      <c r="S36" s="16">
        <v>1.45</v>
      </c>
      <c r="T36" s="15">
        <f>+T37+T38</f>
        <v>47.95</v>
      </c>
      <c r="U36" s="16">
        <v>5.22</v>
      </c>
      <c r="V36" s="16">
        <v>44.91</v>
      </c>
      <c r="W36" s="16">
        <v>26.39</v>
      </c>
      <c r="X36" s="15">
        <f>+X37+X38</f>
        <v>978.66</v>
      </c>
      <c r="Y36" s="16">
        <v>163.15</v>
      </c>
      <c r="Z36" s="16">
        <v>217.57000000000002</v>
      </c>
      <c r="AA36" s="16">
        <v>42.75</v>
      </c>
      <c r="AB36" s="16">
        <v>124.37</v>
      </c>
      <c r="AC36" s="16">
        <v>2278.3700000000003</v>
      </c>
      <c r="AD36" s="16">
        <v>146.68</v>
      </c>
      <c r="AE36" s="16">
        <v>8.4</v>
      </c>
      <c r="AF36" s="16">
        <v>140.72</v>
      </c>
      <c r="AG36" s="16">
        <v>141.69</v>
      </c>
      <c r="AH36" s="16">
        <v>672.87</v>
      </c>
      <c r="AI36" s="16">
        <v>604</v>
      </c>
      <c r="AJ36" s="16">
        <v>71</v>
      </c>
      <c r="AK36" s="16">
        <v>232.99</v>
      </c>
      <c r="AL36" s="16">
        <v>299.28999999999996</v>
      </c>
      <c r="AM36" s="15">
        <f>+AM37+AM38</f>
        <v>5143.8500000000004</v>
      </c>
      <c r="AN36" s="46"/>
      <c r="AO36" s="17">
        <f t="shared" si="0"/>
        <v>13114.199999999999</v>
      </c>
      <c r="AP36" s="17">
        <f t="shared" si="2"/>
        <v>24579.32</v>
      </c>
      <c r="AQ36" s="17">
        <f t="shared" si="3"/>
        <v>978.66</v>
      </c>
      <c r="AR36" s="17">
        <f t="shared" si="4"/>
        <v>5143.8500000000004</v>
      </c>
      <c r="AT36" s="17">
        <f t="shared" si="1"/>
        <v>43816.03</v>
      </c>
    </row>
    <row r="37" spans="1:46" ht="11.1" customHeight="1" x14ac:dyDescent="0.2">
      <c r="A37" s="12"/>
      <c r="B37" s="13"/>
      <c r="C37" s="24" t="s">
        <v>14</v>
      </c>
      <c r="D37" s="16">
        <v>1900.3899999999999</v>
      </c>
      <c r="E37" s="16">
        <v>10542.82</v>
      </c>
      <c r="F37" s="15">
        <f>+D37+E37</f>
        <v>12443.21</v>
      </c>
      <c r="G37" s="16">
        <v>11307.2</v>
      </c>
      <c r="H37" s="16">
        <v>921.75</v>
      </c>
      <c r="I37" s="15">
        <f>+G37+H37</f>
        <v>12228.95</v>
      </c>
      <c r="J37" s="16">
        <v>11245.32</v>
      </c>
      <c r="K37" s="16">
        <v>1101.0500000000002</v>
      </c>
      <c r="L37" s="15">
        <f>+J37+K37</f>
        <v>12346.369999999999</v>
      </c>
      <c r="M37" s="15">
        <f>I37+L37</f>
        <v>24575.32</v>
      </c>
      <c r="N37" s="16">
        <v>716.9</v>
      </c>
      <c r="O37" s="16">
        <v>96.48</v>
      </c>
      <c r="P37" s="15">
        <f>+N37+O37</f>
        <v>813.38</v>
      </c>
      <c r="Q37" s="16">
        <v>40.809999999999995</v>
      </c>
      <c r="R37" s="16">
        <v>46.5</v>
      </c>
      <c r="S37" s="16">
        <v>1.45</v>
      </c>
      <c r="T37" s="15">
        <f>+R37+S37</f>
        <v>47.95</v>
      </c>
      <c r="U37" s="16">
        <v>5.22</v>
      </c>
      <c r="V37" s="16">
        <v>44.91</v>
      </c>
      <c r="W37" s="16">
        <v>26.39</v>
      </c>
      <c r="X37" s="15">
        <f>W37+V37+U37+T37+Q37+P37</f>
        <v>978.66</v>
      </c>
      <c r="Y37" s="16">
        <v>60.52</v>
      </c>
      <c r="Z37" s="16">
        <v>214.39000000000001</v>
      </c>
      <c r="AA37" s="16">
        <v>0</v>
      </c>
      <c r="AB37" s="16">
        <v>124.37</v>
      </c>
      <c r="AC37" s="16">
        <v>2151.59</v>
      </c>
      <c r="AD37" s="16">
        <v>127.14</v>
      </c>
      <c r="AE37" s="16">
        <v>8.4</v>
      </c>
      <c r="AF37" s="16">
        <v>140.72</v>
      </c>
      <c r="AG37" s="16">
        <v>141.69</v>
      </c>
      <c r="AH37" s="16">
        <v>345.87</v>
      </c>
      <c r="AI37" s="16">
        <v>407.19</v>
      </c>
      <c r="AJ37" s="16">
        <v>14.1</v>
      </c>
      <c r="AK37" s="16">
        <v>219.11</v>
      </c>
      <c r="AL37" s="16">
        <v>299.28999999999996</v>
      </c>
      <c r="AM37" s="15">
        <f t="shared" ref="AM37:AM38" si="10">Y37+Z37+AA37+AB37+AC37+AD37+AE37+AF37+AG37+AH37+AI37+AJ37+AK37+AL37</f>
        <v>4254.38</v>
      </c>
      <c r="AN37" s="46"/>
      <c r="AO37" s="17">
        <f t="shared" si="0"/>
        <v>12443.21</v>
      </c>
      <c r="AP37" s="17">
        <f t="shared" si="2"/>
        <v>24575.32</v>
      </c>
      <c r="AQ37" s="17">
        <f t="shared" si="3"/>
        <v>978.66</v>
      </c>
      <c r="AR37" s="17">
        <f t="shared" si="4"/>
        <v>4254.38</v>
      </c>
      <c r="AT37" s="17">
        <f t="shared" si="1"/>
        <v>42251.57</v>
      </c>
    </row>
    <row r="38" spans="1:46" ht="11.1" customHeight="1" x14ac:dyDescent="0.2">
      <c r="A38" s="12"/>
      <c r="B38" s="13"/>
      <c r="C38" s="24" t="s">
        <v>15</v>
      </c>
      <c r="D38" s="16">
        <v>0</v>
      </c>
      <c r="E38" s="16">
        <v>670.99</v>
      </c>
      <c r="F38" s="15">
        <f>+D38+E38</f>
        <v>670.99</v>
      </c>
      <c r="G38" s="16">
        <v>0</v>
      </c>
      <c r="H38" s="16">
        <v>0</v>
      </c>
      <c r="I38" s="15">
        <f>+G38+H38</f>
        <v>0</v>
      </c>
      <c r="J38" s="16">
        <v>0</v>
      </c>
      <c r="K38" s="16">
        <v>4</v>
      </c>
      <c r="L38" s="15">
        <f>+J38+K38</f>
        <v>4</v>
      </c>
      <c r="M38" s="15">
        <f>I38+L38</f>
        <v>4</v>
      </c>
      <c r="N38" s="16">
        <v>0</v>
      </c>
      <c r="O38" s="16">
        <v>0</v>
      </c>
      <c r="P38" s="15">
        <f>+N38+O38</f>
        <v>0</v>
      </c>
      <c r="Q38" s="16">
        <v>0</v>
      </c>
      <c r="R38" s="16">
        <v>0</v>
      </c>
      <c r="S38" s="16">
        <v>0</v>
      </c>
      <c r="T38" s="15">
        <f>+R38+S38</f>
        <v>0</v>
      </c>
      <c r="U38" s="16">
        <v>0</v>
      </c>
      <c r="V38" s="16">
        <v>0</v>
      </c>
      <c r="W38" s="16">
        <v>0</v>
      </c>
      <c r="X38" s="15">
        <f>W38+V38+U38+T38+Q38+P38</f>
        <v>0</v>
      </c>
      <c r="Y38" s="16">
        <v>102.63000000000001</v>
      </c>
      <c r="Z38" s="16">
        <v>3.18</v>
      </c>
      <c r="AA38" s="16">
        <v>42.75</v>
      </c>
      <c r="AB38" s="16">
        <v>0</v>
      </c>
      <c r="AC38" s="16">
        <v>126.78</v>
      </c>
      <c r="AD38" s="16">
        <v>19.54</v>
      </c>
      <c r="AE38" s="16">
        <v>0</v>
      </c>
      <c r="AF38" s="16">
        <v>0</v>
      </c>
      <c r="AG38" s="16">
        <v>0</v>
      </c>
      <c r="AH38" s="16">
        <v>327</v>
      </c>
      <c r="AI38" s="16">
        <v>196.81</v>
      </c>
      <c r="AJ38" s="16">
        <v>56.9</v>
      </c>
      <c r="AK38" s="16">
        <v>13.879999999999999</v>
      </c>
      <c r="AL38" s="16">
        <v>0</v>
      </c>
      <c r="AM38" s="15">
        <f t="shared" si="10"/>
        <v>889.47</v>
      </c>
      <c r="AN38" s="46"/>
      <c r="AO38" s="17">
        <f t="shared" si="0"/>
        <v>670.99</v>
      </c>
      <c r="AP38" s="17">
        <f t="shared" si="2"/>
        <v>4</v>
      </c>
      <c r="AQ38" s="17">
        <f t="shared" si="3"/>
        <v>0</v>
      </c>
      <c r="AR38" s="17">
        <f t="shared" si="4"/>
        <v>889.47</v>
      </c>
      <c r="AT38" s="17">
        <f t="shared" si="1"/>
        <v>1564.46</v>
      </c>
    </row>
    <row r="39" spans="1:46" ht="11.1" customHeight="1" x14ac:dyDescent="0.2">
      <c r="A39" s="12"/>
      <c r="B39" s="13"/>
      <c r="C39" s="24"/>
      <c r="D39" s="16"/>
      <c r="E39" s="16"/>
      <c r="F39" s="15"/>
      <c r="G39" s="16"/>
      <c r="H39" s="16"/>
      <c r="I39" s="15"/>
      <c r="J39" s="16"/>
      <c r="K39" s="16"/>
      <c r="L39" s="15"/>
      <c r="M39" s="15"/>
      <c r="N39" s="16"/>
      <c r="O39" s="16"/>
      <c r="P39" s="15"/>
      <c r="Q39" s="16"/>
      <c r="R39" s="16"/>
      <c r="S39" s="16"/>
      <c r="T39" s="15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46"/>
      <c r="AO39" s="17"/>
      <c r="AP39" s="17"/>
      <c r="AQ39" s="17"/>
      <c r="AR39" s="17"/>
      <c r="AT39" s="17"/>
    </row>
    <row r="40" spans="1:46" ht="11.1" customHeight="1" x14ac:dyDescent="0.2">
      <c r="A40" s="12"/>
      <c r="B40" s="13" t="s">
        <v>22</v>
      </c>
      <c r="C40" s="24"/>
      <c r="D40" s="16">
        <v>83.85</v>
      </c>
      <c r="E40" s="16">
        <v>14348.220000000001</v>
      </c>
      <c r="F40" s="15">
        <f>+F41+F42</f>
        <v>14432.070000000003</v>
      </c>
      <c r="G40" s="16">
        <v>0</v>
      </c>
      <c r="H40" s="16">
        <v>0</v>
      </c>
      <c r="I40" s="15">
        <f>+I41+I42</f>
        <v>0</v>
      </c>
      <c r="J40" s="16">
        <v>0</v>
      </c>
      <c r="K40" s="16">
        <v>559</v>
      </c>
      <c r="L40" s="15">
        <f>+L41+L42</f>
        <v>559</v>
      </c>
      <c r="M40" s="15">
        <f>+M41+M42</f>
        <v>559</v>
      </c>
      <c r="N40" s="16">
        <v>0</v>
      </c>
      <c r="O40" s="16">
        <v>0</v>
      </c>
      <c r="P40" s="15">
        <f>+P41+P42</f>
        <v>0</v>
      </c>
      <c r="Q40" s="16">
        <v>0</v>
      </c>
      <c r="R40" s="16">
        <v>0</v>
      </c>
      <c r="S40" s="16">
        <v>0</v>
      </c>
      <c r="T40" s="15">
        <f>+T41+T42</f>
        <v>0</v>
      </c>
      <c r="U40" s="16">
        <v>0</v>
      </c>
      <c r="V40" s="16">
        <v>0</v>
      </c>
      <c r="W40" s="16">
        <v>0</v>
      </c>
      <c r="X40" s="15">
        <f>+X41+X42</f>
        <v>0</v>
      </c>
      <c r="Y40" s="16">
        <v>0</v>
      </c>
      <c r="Z40" s="16">
        <v>0</v>
      </c>
      <c r="AA40" s="16">
        <v>0</v>
      </c>
      <c r="AB40" s="16">
        <v>628.67000000000007</v>
      </c>
      <c r="AC40" s="16">
        <v>28611.38</v>
      </c>
      <c r="AD40" s="16">
        <v>270.46000000000004</v>
      </c>
      <c r="AE40" s="16">
        <v>37.67</v>
      </c>
      <c r="AF40" s="16">
        <v>0</v>
      </c>
      <c r="AG40" s="16">
        <v>1556</v>
      </c>
      <c r="AH40" s="16">
        <v>770.24</v>
      </c>
      <c r="AI40" s="16">
        <v>138.74</v>
      </c>
      <c r="AJ40" s="16">
        <v>0</v>
      </c>
      <c r="AK40" s="16">
        <v>0</v>
      </c>
      <c r="AL40" s="16">
        <v>379.67</v>
      </c>
      <c r="AM40" s="15">
        <f>+AM41+AM42</f>
        <v>32392.829999999994</v>
      </c>
      <c r="AN40" s="46"/>
      <c r="AO40" s="17">
        <f t="shared" si="0"/>
        <v>14432.070000000003</v>
      </c>
      <c r="AP40" s="17">
        <f t="shared" si="2"/>
        <v>559</v>
      </c>
      <c r="AQ40" s="17">
        <f t="shared" si="3"/>
        <v>0</v>
      </c>
      <c r="AR40" s="17">
        <f t="shared" si="4"/>
        <v>32392.829999999994</v>
      </c>
      <c r="AT40" s="17">
        <f t="shared" si="1"/>
        <v>47383.899999999994</v>
      </c>
    </row>
    <row r="41" spans="1:46" ht="11.1" customHeight="1" x14ac:dyDescent="0.2">
      <c r="A41" s="12"/>
      <c r="B41" s="13"/>
      <c r="C41" s="24" t="s">
        <v>14</v>
      </c>
      <c r="D41" s="16">
        <v>83.85</v>
      </c>
      <c r="E41" s="16">
        <v>11748.920000000002</v>
      </c>
      <c r="F41" s="15">
        <f>+D41+E41</f>
        <v>11832.770000000002</v>
      </c>
      <c r="G41" s="16">
        <v>0</v>
      </c>
      <c r="H41" s="16">
        <v>0</v>
      </c>
      <c r="I41" s="15">
        <f>+G41+H41</f>
        <v>0</v>
      </c>
      <c r="J41" s="16">
        <v>0</v>
      </c>
      <c r="K41" s="16">
        <v>0</v>
      </c>
      <c r="L41" s="15">
        <f>+J41+K41</f>
        <v>0</v>
      </c>
      <c r="M41" s="15">
        <f>I41+L41</f>
        <v>0</v>
      </c>
      <c r="N41" s="16">
        <v>0</v>
      </c>
      <c r="O41" s="16">
        <v>0</v>
      </c>
      <c r="P41" s="15">
        <f>+N41+O41</f>
        <v>0</v>
      </c>
      <c r="Q41" s="16">
        <v>0</v>
      </c>
      <c r="R41" s="16">
        <v>0</v>
      </c>
      <c r="S41" s="16">
        <v>0</v>
      </c>
      <c r="T41" s="15">
        <f>+R41+S41</f>
        <v>0</v>
      </c>
      <c r="U41" s="16">
        <v>0</v>
      </c>
      <c r="V41" s="16">
        <v>0</v>
      </c>
      <c r="W41" s="16">
        <v>0</v>
      </c>
      <c r="X41" s="15">
        <f>W41+V41+U41+T41+Q41+P41</f>
        <v>0</v>
      </c>
      <c r="Y41" s="16">
        <v>0</v>
      </c>
      <c r="Z41" s="16">
        <v>0</v>
      </c>
      <c r="AA41" s="16">
        <v>0</v>
      </c>
      <c r="AB41" s="16">
        <v>628.67000000000007</v>
      </c>
      <c r="AC41" s="16">
        <v>27799.18</v>
      </c>
      <c r="AD41" s="16">
        <v>248.16000000000003</v>
      </c>
      <c r="AE41" s="16">
        <v>37.67</v>
      </c>
      <c r="AF41" s="16">
        <v>0</v>
      </c>
      <c r="AG41" s="16">
        <v>1556</v>
      </c>
      <c r="AH41" s="16">
        <v>593.26</v>
      </c>
      <c r="AI41" s="16">
        <v>91.240000000000009</v>
      </c>
      <c r="AJ41" s="16">
        <v>0</v>
      </c>
      <c r="AK41" s="16">
        <v>0</v>
      </c>
      <c r="AL41" s="16">
        <v>379.67</v>
      </c>
      <c r="AM41" s="15">
        <f t="shared" ref="AM41:AM42" si="11">Y41+Z41+AA41+AB41+AC41+AD41+AE41+AF41+AG41+AH41+AI41+AJ41+AK41+AL41</f>
        <v>31333.849999999995</v>
      </c>
      <c r="AN41" s="46"/>
      <c r="AO41" s="17">
        <f t="shared" si="0"/>
        <v>11832.770000000002</v>
      </c>
      <c r="AP41" s="17">
        <f t="shared" si="2"/>
        <v>0</v>
      </c>
      <c r="AQ41" s="17">
        <f t="shared" si="3"/>
        <v>0</v>
      </c>
      <c r="AR41" s="17">
        <f t="shared" si="4"/>
        <v>31333.849999999995</v>
      </c>
      <c r="AT41" s="17">
        <f t="shared" si="1"/>
        <v>43166.619999999995</v>
      </c>
    </row>
    <row r="42" spans="1:46" ht="11.1" customHeight="1" x14ac:dyDescent="0.2">
      <c r="A42" s="12"/>
      <c r="B42" s="13"/>
      <c r="C42" s="24" t="s">
        <v>15</v>
      </c>
      <c r="D42" s="16">
        <v>0</v>
      </c>
      <c r="E42" s="16">
        <v>2599.3000000000002</v>
      </c>
      <c r="F42" s="15">
        <f>+D42+E42</f>
        <v>2599.3000000000002</v>
      </c>
      <c r="G42" s="16">
        <v>0</v>
      </c>
      <c r="H42" s="16">
        <v>0</v>
      </c>
      <c r="I42" s="15">
        <f>+G42+H42</f>
        <v>0</v>
      </c>
      <c r="J42" s="16">
        <v>0</v>
      </c>
      <c r="K42" s="16">
        <v>559</v>
      </c>
      <c r="L42" s="15">
        <f>+J42+K42</f>
        <v>559</v>
      </c>
      <c r="M42" s="15">
        <f>I42+L42</f>
        <v>559</v>
      </c>
      <c r="N42" s="16">
        <v>0</v>
      </c>
      <c r="O42" s="16">
        <v>0</v>
      </c>
      <c r="P42" s="15">
        <f>+N42+O42</f>
        <v>0</v>
      </c>
      <c r="Q42" s="16">
        <v>0</v>
      </c>
      <c r="R42" s="16">
        <v>0</v>
      </c>
      <c r="S42" s="16">
        <v>0</v>
      </c>
      <c r="T42" s="15">
        <f>+R42+S42</f>
        <v>0</v>
      </c>
      <c r="U42" s="16">
        <v>0</v>
      </c>
      <c r="V42" s="16">
        <v>0</v>
      </c>
      <c r="W42" s="16">
        <v>0</v>
      </c>
      <c r="X42" s="15">
        <f>W42+V42+U42+T42+Q42+P42</f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812.2</v>
      </c>
      <c r="AD42" s="16">
        <v>22.3</v>
      </c>
      <c r="AE42" s="16">
        <v>0</v>
      </c>
      <c r="AF42" s="16">
        <v>0</v>
      </c>
      <c r="AG42" s="16">
        <v>0</v>
      </c>
      <c r="AH42" s="16">
        <v>176.98</v>
      </c>
      <c r="AI42" s="16">
        <v>47.5</v>
      </c>
      <c r="AJ42" s="16">
        <v>0</v>
      </c>
      <c r="AK42" s="16">
        <v>0</v>
      </c>
      <c r="AL42" s="16">
        <v>0</v>
      </c>
      <c r="AM42" s="15">
        <f t="shared" si="11"/>
        <v>1058.98</v>
      </c>
      <c r="AN42" s="46"/>
      <c r="AO42" s="17">
        <f t="shared" si="0"/>
        <v>2599.3000000000002</v>
      </c>
      <c r="AP42" s="17">
        <f t="shared" si="2"/>
        <v>559</v>
      </c>
      <c r="AQ42" s="17">
        <f t="shared" si="3"/>
        <v>0</v>
      </c>
      <c r="AR42" s="17">
        <f t="shared" si="4"/>
        <v>1058.98</v>
      </c>
      <c r="AT42" s="17">
        <f t="shared" si="1"/>
        <v>4217.2800000000007</v>
      </c>
    </row>
    <row r="43" spans="1:46" ht="11.1" customHeight="1" x14ac:dyDescent="0.2">
      <c r="A43" s="12"/>
      <c r="B43" s="13"/>
      <c r="C43" s="24"/>
      <c r="D43" s="16"/>
      <c r="E43" s="16"/>
      <c r="F43" s="15"/>
      <c r="G43" s="16"/>
      <c r="H43" s="16"/>
      <c r="I43" s="15"/>
      <c r="J43" s="16"/>
      <c r="K43" s="16"/>
      <c r="L43" s="15"/>
      <c r="M43" s="15"/>
      <c r="N43" s="16"/>
      <c r="O43" s="16"/>
      <c r="P43" s="15"/>
      <c r="Q43" s="16"/>
      <c r="R43" s="16"/>
      <c r="S43" s="16"/>
      <c r="T43" s="15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46"/>
      <c r="AO43" s="17"/>
      <c r="AP43" s="17"/>
      <c r="AQ43" s="17"/>
      <c r="AR43" s="17"/>
      <c r="AT43" s="17"/>
    </row>
    <row r="44" spans="1:46" ht="11.1" customHeight="1" x14ac:dyDescent="0.2">
      <c r="A44" s="12"/>
      <c r="B44" s="13" t="s">
        <v>23</v>
      </c>
      <c r="C44" s="24"/>
      <c r="D44" s="16">
        <v>4195.37</v>
      </c>
      <c r="E44" s="16">
        <v>128024.41</v>
      </c>
      <c r="F44" s="15">
        <f>+F45+F46</f>
        <v>132219.78</v>
      </c>
      <c r="G44" s="16">
        <v>16784.509999999998</v>
      </c>
      <c r="H44" s="16">
        <v>351.86</v>
      </c>
      <c r="I44" s="15">
        <f>+I45+I46</f>
        <v>17136.37</v>
      </c>
      <c r="J44" s="16">
        <v>32320.159999999996</v>
      </c>
      <c r="K44" s="16">
        <v>8820.2000000000007</v>
      </c>
      <c r="L44" s="15">
        <f>+L45+L46</f>
        <v>41140.36</v>
      </c>
      <c r="M44" s="15">
        <f>+M45+M46</f>
        <v>58276.729999999996</v>
      </c>
      <c r="N44" s="16">
        <v>3580.06</v>
      </c>
      <c r="O44" s="16">
        <v>4827.09</v>
      </c>
      <c r="P44" s="15">
        <f>+P45+P46</f>
        <v>8407.15</v>
      </c>
      <c r="Q44" s="16">
        <v>866.32999999999993</v>
      </c>
      <c r="R44" s="16">
        <v>80.56</v>
      </c>
      <c r="S44" s="16">
        <v>50</v>
      </c>
      <c r="T44" s="15">
        <f>+T45+T46</f>
        <v>130.56</v>
      </c>
      <c r="U44" s="16">
        <v>744</v>
      </c>
      <c r="V44" s="16">
        <v>2085.5</v>
      </c>
      <c r="W44" s="16">
        <v>1483.66</v>
      </c>
      <c r="X44" s="15">
        <f>+X45+X46</f>
        <v>13717.2</v>
      </c>
      <c r="Y44" s="16">
        <v>3266.14</v>
      </c>
      <c r="Z44" s="16">
        <v>1102.78</v>
      </c>
      <c r="AA44" s="16">
        <v>185.07999999999998</v>
      </c>
      <c r="AB44" s="16">
        <v>11409.46</v>
      </c>
      <c r="AC44" s="16">
        <v>74161.39</v>
      </c>
      <c r="AD44" s="16">
        <v>6656.4899999999989</v>
      </c>
      <c r="AE44" s="16">
        <v>278</v>
      </c>
      <c r="AF44" s="16">
        <v>744.76</v>
      </c>
      <c r="AG44" s="16">
        <v>39413.58</v>
      </c>
      <c r="AH44" s="16">
        <v>9264.82</v>
      </c>
      <c r="AI44" s="16">
        <v>5046.7800000000007</v>
      </c>
      <c r="AJ44" s="16">
        <v>300.27999999999997</v>
      </c>
      <c r="AK44" s="16">
        <v>5689.67</v>
      </c>
      <c r="AL44" s="16">
        <v>4467.8</v>
      </c>
      <c r="AM44" s="15">
        <f>+AM45+AM46</f>
        <v>161987.02999999997</v>
      </c>
      <c r="AN44" s="46"/>
      <c r="AO44" s="17">
        <f t="shared" si="0"/>
        <v>132219.78</v>
      </c>
      <c r="AP44" s="17">
        <f t="shared" si="2"/>
        <v>58276.729999999996</v>
      </c>
      <c r="AQ44" s="17">
        <f t="shared" si="3"/>
        <v>13717.2</v>
      </c>
      <c r="AR44" s="17">
        <f t="shared" si="4"/>
        <v>161987.02999999997</v>
      </c>
      <c r="AT44" s="17">
        <f t="shared" si="1"/>
        <v>366200.74</v>
      </c>
    </row>
    <row r="45" spans="1:46" ht="11.1" customHeight="1" x14ac:dyDescent="0.2">
      <c r="A45" s="12"/>
      <c r="B45" s="13"/>
      <c r="C45" s="24" t="s">
        <v>14</v>
      </c>
      <c r="D45" s="16">
        <v>4195.37</v>
      </c>
      <c r="E45" s="16">
        <v>115559.31</v>
      </c>
      <c r="F45" s="15">
        <f>+D45+E45</f>
        <v>119754.68</v>
      </c>
      <c r="G45" s="16">
        <v>16784.509999999998</v>
      </c>
      <c r="H45" s="16">
        <v>351.86</v>
      </c>
      <c r="I45" s="15">
        <f>+G45+H45</f>
        <v>17136.37</v>
      </c>
      <c r="J45" s="16">
        <v>32320.159999999996</v>
      </c>
      <c r="K45" s="16">
        <v>8820.2000000000007</v>
      </c>
      <c r="L45" s="15">
        <f>+J45+K45</f>
        <v>41140.36</v>
      </c>
      <c r="M45" s="15">
        <f>I45+L45</f>
        <v>58276.729999999996</v>
      </c>
      <c r="N45" s="16">
        <v>3580.06</v>
      </c>
      <c r="O45" s="16">
        <v>4827.09</v>
      </c>
      <c r="P45" s="15">
        <f>+N45+O45</f>
        <v>8407.15</v>
      </c>
      <c r="Q45" s="16">
        <v>866.32999999999993</v>
      </c>
      <c r="R45" s="16">
        <v>80.56</v>
      </c>
      <c r="S45" s="16">
        <v>50</v>
      </c>
      <c r="T45" s="15">
        <f>+R45+S45</f>
        <v>130.56</v>
      </c>
      <c r="U45" s="16">
        <v>744</v>
      </c>
      <c r="V45" s="16">
        <v>2085.5</v>
      </c>
      <c r="W45" s="16">
        <v>1483.66</v>
      </c>
      <c r="X45" s="15">
        <f>W45+V45+U45+T45+Q45+P45</f>
        <v>13717.2</v>
      </c>
      <c r="Y45" s="16">
        <v>1916.4699999999998</v>
      </c>
      <c r="Z45" s="16">
        <v>1006.53</v>
      </c>
      <c r="AA45" s="16">
        <v>0</v>
      </c>
      <c r="AB45" s="16">
        <v>11409.46</v>
      </c>
      <c r="AC45" s="16">
        <v>70785.86</v>
      </c>
      <c r="AD45" s="16">
        <v>6100.4599999999991</v>
      </c>
      <c r="AE45" s="16">
        <v>278</v>
      </c>
      <c r="AF45" s="16">
        <v>744.76</v>
      </c>
      <c r="AG45" s="16">
        <v>39413.58</v>
      </c>
      <c r="AH45" s="16">
        <v>8035.84</v>
      </c>
      <c r="AI45" s="16">
        <v>4005.3200000000006</v>
      </c>
      <c r="AJ45" s="16">
        <v>102.25</v>
      </c>
      <c r="AK45" s="16">
        <v>5632.37</v>
      </c>
      <c r="AL45" s="16">
        <v>4467.8</v>
      </c>
      <c r="AM45" s="15">
        <f t="shared" ref="AM45:AM46" si="12">Y45+Z45+AA45+AB45+AC45+AD45+AE45+AF45+AG45+AH45+AI45+AJ45+AK45+AL45</f>
        <v>153898.69999999998</v>
      </c>
      <c r="AN45" s="46"/>
      <c r="AO45" s="17">
        <f t="shared" si="0"/>
        <v>119754.68</v>
      </c>
      <c r="AP45" s="17">
        <f t="shared" si="2"/>
        <v>58276.729999999996</v>
      </c>
      <c r="AQ45" s="17">
        <f t="shared" si="3"/>
        <v>13717.2</v>
      </c>
      <c r="AR45" s="17">
        <f t="shared" si="4"/>
        <v>153898.69999999998</v>
      </c>
      <c r="AT45" s="17">
        <f t="shared" si="1"/>
        <v>345647.30999999994</v>
      </c>
    </row>
    <row r="46" spans="1:46" ht="11.1" customHeight="1" x14ac:dyDescent="0.2">
      <c r="A46" s="12"/>
      <c r="B46" s="13"/>
      <c r="C46" s="24" t="s">
        <v>15</v>
      </c>
      <c r="D46" s="16">
        <v>0</v>
      </c>
      <c r="E46" s="16">
        <v>12465.1</v>
      </c>
      <c r="F46" s="15">
        <f>+D46+E46</f>
        <v>12465.1</v>
      </c>
      <c r="G46" s="16">
        <v>0</v>
      </c>
      <c r="H46" s="16">
        <v>0</v>
      </c>
      <c r="I46" s="15">
        <f>+G46+H46</f>
        <v>0</v>
      </c>
      <c r="J46" s="16">
        <v>0</v>
      </c>
      <c r="K46" s="16">
        <v>0</v>
      </c>
      <c r="L46" s="15">
        <f>+J46+K46</f>
        <v>0</v>
      </c>
      <c r="M46" s="15">
        <f>I46+L46</f>
        <v>0</v>
      </c>
      <c r="N46" s="16">
        <v>0</v>
      </c>
      <c r="O46" s="16">
        <v>0</v>
      </c>
      <c r="P46" s="15">
        <f>+N46+O46</f>
        <v>0</v>
      </c>
      <c r="Q46" s="16">
        <v>0</v>
      </c>
      <c r="R46" s="16">
        <v>0</v>
      </c>
      <c r="S46" s="16">
        <v>0</v>
      </c>
      <c r="T46" s="15">
        <f>+R46+S46</f>
        <v>0</v>
      </c>
      <c r="U46" s="16">
        <v>0</v>
      </c>
      <c r="V46" s="16">
        <v>0</v>
      </c>
      <c r="W46" s="16">
        <v>0</v>
      </c>
      <c r="X46" s="15">
        <f>W46+V46+U46+T46+Q46+P46</f>
        <v>0</v>
      </c>
      <c r="Y46" s="16">
        <v>1349.67</v>
      </c>
      <c r="Z46" s="16">
        <v>96.25</v>
      </c>
      <c r="AA46" s="16">
        <v>185.07999999999998</v>
      </c>
      <c r="AB46" s="16">
        <v>0</v>
      </c>
      <c r="AC46" s="16">
        <v>3375.53</v>
      </c>
      <c r="AD46" s="16">
        <v>556.03</v>
      </c>
      <c r="AE46" s="16">
        <v>0</v>
      </c>
      <c r="AF46" s="16">
        <v>0</v>
      </c>
      <c r="AG46" s="16">
        <v>0</v>
      </c>
      <c r="AH46" s="16">
        <v>1228.98</v>
      </c>
      <c r="AI46" s="16">
        <v>1041.46</v>
      </c>
      <c r="AJ46" s="16">
        <v>198.02999999999997</v>
      </c>
      <c r="AK46" s="16">
        <v>57.3</v>
      </c>
      <c r="AL46" s="16">
        <v>0</v>
      </c>
      <c r="AM46" s="15">
        <f t="shared" si="12"/>
        <v>8088.3300000000008</v>
      </c>
      <c r="AN46" s="46"/>
      <c r="AO46" s="17">
        <f t="shared" si="0"/>
        <v>12465.1</v>
      </c>
      <c r="AP46" s="17">
        <f t="shared" si="2"/>
        <v>0</v>
      </c>
      <c r="AQ46" s="17">
        <f t="shared" si="3"/>
        <v>0</v>
      </c>
      <c r="AR46" s="17">
        <f t="shared" si="4"/>
        <v>8088.3300000000008</v>
      </c>
      <c r="AT46" s="17">
        <f t="shared" si="1"/>
        <v>20553.43</v>
      </c>
    </row>
    <row r="47" spans="1:46" ht="11.1" customHeight="1" x14ac:dyDescent="0.2">
      <c r="A47" s="18"/>
      <c r="B47" s="19"/>
      <c r="C47" s="25"/>
      <c r="D47" s="47"/>
      <c r="E47" s="47"/>
      <c r="F47" s="20"/>
      <c r="G47" s="47"/>
      <c r="H47" s="47"/>
      <c r="I47" s="20"/>
      <c r="J47" s="47"/>
      <c r="K47" s="47"/>
      <c r="L47" s="20"/>
      <c r="M47" s="20"/>
      <c r="N47" s="47"/>
      <c r="O47" s="47"/>
      <c r="P47" s="20"/>
      <c r="Q47" s="47"/>
      <c r="R47" s="47"/>
      <c r="S47" s="47"/>
      <c r="T47" s="20"/>
      <c r="U47" s="47"/>
      <c r="V47" s="47"/>
      <c r="W47" s="47"/>
      <c r="X47" s="20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20"/>
      <c r="AN47" s="46"/>
      <c r="AO47" s="17"/>
      <c r="AP47" s="17"/>
      <c r="AQ47" s="17"/>
      <c r="AR47" s="17"/>
      <c r="AT47" s="17"/>
    </row>
    <row r="48" spans="1:46" ht="11.1" customHeight="1" x14ac:dyDescent="0.2">
      <c r="AN48" s="13"/>
      <c r="AO48" s="17"/>
      <c r="AP48" s="17"/>
      <c r="AQ48" s="17"/>
      <c r="AR48" s="17"/>
      <c r="AT48" s="17"/>
    </row>
    <row r="49" spans="1:46" ht="11.1" customHeight="1" x14ac:dyDescent="0.2">
      <c r="AN49" s="13"/>
      <c r="AO49" s="17"/>
      <c r="AP49" s="17"/>
      <c r="AQ49" s="17"/>
      <c r="AR49" s="17"/>
      <c r="AT49" s="17"/>
    </row>
    <row r="50" spans="1:46" ht="11.1" customHeight="1" x14ac:dyDescent="0.2">
      <c r="H50" s="21"/>
      <c r="AC50" s="21"/>
      <c r="AG50" s="48"/>
      <c r="AN50" s="13"/>
      <c r="AO50" s="17"/>
      <c r="AP50" s="17"/>
      <c r="AQ50" s="17"/>
      <c r="AR50" s="17"/>
      <c r="AT50" s="17"/>
    </row>
    <row r="51" spans="1:46" ht="11.1" customHeight="1" x14ac:dyDescent="0.2">
      <c r="AN51" s="13"/>
      <c r="AO51" s="17"/>
      <c r="AP51" s="17"/>
      <c r="AQ51" s="17"/>
      <c r="AR51" s="17"/>
      <c r="AT51" s="17"/>
    </row>
    <row r="52" spans="1:46" ht="11.1" customHeight="1" x14ac:dyDescent="0.2">
      <c r="AN52" s="13"/>
      <c r="AO52" s="17"/>
      <c r="AP52" s="17"/>
      <c r="AQ52" s="17"/>
      <c r="AR52" s="17"/>
      <c r="AT52" s="17"/>
    </row>
    <row r="53" spans="1:46" ht="11.1" customHeight="1" x14ac:dyDescent="0.2">
      <c r="A53" s="2" t="s">
        <v>81</v>
      </c>
      <c r="AN53" s="13"/>
      <c r="AO53" s="17"/>
      <c r="AP53" s="17"/>
      <c r="AQ53" s="17"/>
      <c r="AR53" s="17"/>
      <c r="AT53" s="17"/>
    </row>
    <row r="54" spans="1:46" ht="11.1" customHeight="1" x14ac:dyDescent="0.2">
      <c r="A54" s="1" t="s">
        <v>1</v>
      </c>
      <c r="AN54" s="13"/>
      <c r="AO54" s="17"/>
      <c r="AP54" s="17"/>
      <c r="AQ54" s="17"/>
      <c r="AR54" s="17"/>
      <c r="AT54" s="17"/>
    </row>
    <row r="55" spans="1:46" ht="11.1" customHeight="1" x14ac:dyDescent="0.2">
      <c r="A55" s="2" t="s">
        <v>48</v>
      </c>
      <c r="AN55" s="13"/>
      <c r="AO55" s="17"/>
      <c r="AP55" s="17"/>
      <c r="AQ55" s="17"/>
      <c r="AR55" s="17"/>
      <c r="AT55" s="17"/>
    </row>
    <row r="56" spans="1:46" ht="11.1" customHeight="1" x14ac:dyDescent="0.2">
      <c r="A56" s="3" t="s">
        <v>84</v>
      </c>
      <c r="AN56" s="13"/>
      <c r="AO56" s="17"/>
      <c r="AP56" s="17"/>
      <c r="AQ56" s="17"/>
      <c r="AR56" s="17"/>
      <c r="AT56" s="17"/>
    </row>
    <row r="57" spans="1:46" s="7" customFormat="1" ht="11.1" customHeight="1" x14ac:dyDescent="0.2">
      <c r="A57" s="26"/>
      <c r="B57" s="27"/>
      <c r="C57" s="28"/>
      <c r="D57" s="86" t="s">
        <v>49</v>
      </c>
      <c r="E57" s="87"/>
      <c r="F57" s="95"/>
      <c r="G57" s="90" t="s">
        <v>50</v>
      </c>
      <c r="H57" s="91"/>
      <c r="I57" s="91"/>
      <c r="J57" s="91"/>
      <c r="K57" s="91"/>
      <c r="L57" s="91"/>
      <c r="M57" s="92"/>
      <c r="N57" s="96" t="s">
        <v>51</v>
      </c>
      <c r="O57" s="97"/>
      <c r="P57" s="97"/>
      <c r="Q57" s="97"/>
      <c r="R57" s="97"/>
      <c r="S57" s="97"/>
      <c r="T57" s="97"/>
      <c r="U57" s="97"/>
      <c r="V57" s="97"/>
      <c r="W57" s="97"/>
      <c r="X57" s="98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100"/>
      <c r="AN57" s="33"/>
      <c r="AO57" s="17"/>
      <c r="AP57" s="17"/>
      <c r="AQ57" s="17"/>
      <c r="AR57" s="17"/>
      <c r="AT57" s="49"/>
    </row>
    <row r="58" spans="1:46" s="7" customFormat="1" ht="11.1" customHeight="1" x14ac:dyDescent="0.2">
      <c r="A58" s="30" t="s">
        <v>3</v>
      </c>
      <c r="B58" s="31"/>
      <c r="C58" s="32"/>
      <c r="D58" s="86" t="s">
        <v>93</v>
      </c>
      <c r="E58" s="87"/>
      <c r="F58" s="88" t="s">
        <v>52</v>
      </c>
      <c r="G58" s="90" t="s">
        <v>53</v>
      </c>
      <c r="H58" s="91"/>
      <c r="I58" s="92"/>
      <c r="J58" s="90" t="s">
        <v>54</v>
      </c>
      <c r="K58" s="91"/>
      <c r="L58" s="92"/>
      <c r="M58" s="93" t="s">
        <v>55</v>
      </c>
      <c r="N58" s="96" t="s">
        <v>56</v>
      </c>
      <c r="O58" s="97"/>
      <c r="P58" s="98"/>
      <c r="Q58" s="108" t="s">
        <v>86</v>
      </c>
      <c r="R58" s="103" t="s">
        <v>85</v>
      </c>
      <c r="S58" s="103"/>
      <c r="T58" s="103"/>
      <c r="U58" s="104" t="s">
        <v>87</v>
      </c>
      <c r="V58" s="106" t="s">
        <v>57</v>
      </c>
      <c r="W58" s="80" t="s">
        <v>58</v>
      </c>
      <c r="X58" s="80" t="s">
        <v>59</v>
      </c>
      <c r="Y58" s="82" t="s">
        <v>60</v>
      </c>
      <c r="Z58" s="82" t="s">
        <v>61</v>
      </c>
      <c r="AA58" s="101" t="s">
        <v>62</v>
      </c>
      <c r="AB58" s="78" t="s">
        <v>96</v>
      </c>
      <c r="AC58" s="84" t="s">
        <v>63</v>
      </c>
      <c r="AD58" s="78" t="s">
        <v>64</v>
      </c>
      <c r="AE58" s="78" t="s">
        <v>88</v>
      </c>
      <c r="AF58" s="84" t="s">
        <v>65</v>
      </c>
      <c r="AG58" s="84" t="s">
        <v>67</v>
      </c>
      <c r="AH58" s="84" t="s">
        <v>68</v>
      </c>
      <c r="AI58" s="78" t="s">
        <v>66</v>
      </c>
      <c r="AJ58" s="84" t="s">
        <v>69</v>
      </c>
      <c r="AK58" s="84" t="s">
        <v>70</v>
      </c>
      <c r="AL58" s="78" t="s">
        <v>71</v>
      </c>
      <c r="AM58" s="78" t="s">
        <v>72</v>
      </c>
      <c r="AN58" s="33"/>
      <c r="AO58" s="17"/>
      <c r="AP58" s="17"/>
      <c r="AQ58" s="17"/>
      <c r="AR58" s="17"/>
      <c r="AT58" s="49"/>
    </row>
    <row r="59" spans="1:46" s="7" customFormat="1" ht="11.1" customHeight="1" x14ac:dyDescent="0.2">
      <c r="A59" s="36"/>
      <c r="B59" s="37"/>
      <c r="C59" s="38"/>
      <c r="D59" s="39" t="s">
        <v>78</v>
      </c>
      <c r="E59" s="40" t="s">
        <v>79</v>
      </c>
      <c r="F59" s="89"/>
      <c r="G59" s="41" t="s">
        <v>78</v>
      </c>
      <c r="H59" s="42" t="s">
        <v>79</v>
      </c>
      <c r="I59" s="42" t="s">
        <v>80</v>
      </c>
      <c r="J59" s="41" t="s">
        <v>78</v>
      </c>
      <c r="K59" s="42" t="s">
        <v>79</v>
      </c>
      <c r="L59" s="42" t="s">
        <v>80</v>
      </c>
      <c r="M59" s="94"/>
      <c r="N59" s="43" t="s">
        <v>78</v>
      </c>
      <c r="O59" s="44" t="s">
        <v>79</v>
      </c>
      <c r="P59" s="44" t="s">
        <v>80</v>
      </c>
      <c r="Q59" s="108"/>
      <c r="R59" s="43" t="s">
        <v>78</v>
      </c>
      <c r="S59" s="44" t="s">
        <v>79</v>
      </c>
      <c r="T59" s="44" t="s">
        <v>80</v>
      </c>
      <c r="U59" s="105"/>
      <c r="V59" s="107"/>
      <c r="W59" s="81"/>
      <c r="X59" s="81"/>
      <c r="Y59" s="83"/>
      <c r="Z59" s="83"/>
      <c r="AA59" s="102"/>
      <c r="AB59" s="79"/>
      <c r="AC59" s="85"/>
      <c r="AD59" s="79"/>
      <c r="AE59" s="79"/>
      <c r="AF59" s="85"/>
      <c r="AG59" s="85"/>
      <c r="AH59" s="85"/>
      <c r="AI59" s="79"/>
      <c r="AJ59" s="85"/>
      <c r="AK59" s="85"/>
      <c r="AL59" s="79"/>
      <c r="AM59" s="79"/>
      <c r="AN59" s="33"/>
      <c r="AO59" s="34" t="s">
        <v>73</v>
      </c>
      <c r="AP59" s="34" t="s">
        <v>74</v>
      </c>
      <c r="AQ59" s="34" t="s">
        <v>75</v>
      </c>
      <c r="AR59" s="34" t="s">
        <v>76</v>
      </c>
      <c r="AS59" s="35"/>
      <c r="AT59" s="34" t="s">
        <v>77</v>
      </c>
    </row>
    <row r="60" spans="1:46" ht="11.1" customHeight="1" x14ac:dyDescent="0.2">
      <c r="A60" s="9" t="s">
        <v>25</v>
      </c>
      <c r="B60" s="10"/>
      <c r="C60" s="2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3"/>
      <c r="AO60" s="17"/>
      <c r="AP60" s="17"/>
      <c r="AQ60" s="17"/>
      <c r="AR60" s="17"/>
      <c r="AT60" s="17"/>
    </row>
    <row r="61" spans="1:46" ht="11.1" customHeight="1" x14ac:dyDescent="0.2">
      <c r="A61" s="12"/>
      <c r="B61" s="13"/>
      <c r="C61" s="2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3"/>
      <c r="AO61" s="17"/>
      <c r="AP61" s="17"/>
      <c r="AQ61" s="17"/>
      <c r="AR61" s="17"/>
      <c r="AT61" s="17"/>
    </row>
    <row r="62" spans="1:46" ht="11.1" customHeight="1" x14ac:dyDescent="0.2">
      <c r="A62" s="12"/>
      <c r="B62" s="13" t="s">
        <v>26</v>
      </c>
      <c r="C62" s="24"/>
      <c r="D62" s="16">
        <v>1132861.8299999998</v>
      </c>
      <c r="E62" s="16">
        <v>4793522.1899999995</v>
      </c>
      <c r="F62" s="15">
        <f>+F64+F76+F88</f>
        <v>5926384.0199999986</v>
      </c>
      <c r="G62" s="16">
        <v>5658.64</v>
      </c>
      <c r="H62" s="16">
        <v>368.25000000000006</v>
      </c>
      <c r="I62" s="15">
        <f>+I64+I76+I88</f>
        <v>6026.89</v>
      </c>
      <c r="J62" s="16">
        <v>5666.8700000000008</v>
      </c>
      <c r="K62" s="16">
        <v>9052.58</v>
      </c>
      <c r="L62" s="15">
        <f>+L64+L76+L88</f>
        <v>14719.45</v>
      </c>
      <c r="M62" s="15">
        <f>+M64+M76+M88</f>
        <v>20746.34</v>
      </c>
      <c r="N62" s="16">
        <v>1424.3300000000002</v>
      </c>
      <c r="O62" s="16">
        <v>27435.43</v>
      </c>
      <c r="P62" s="15">
        <f>+P64+P76+P88</f>
        <v>28859.760000000002</v>
      </c>
      <c r="Q62" s="16">
        <v>13550</v>
      </c>
      <c r="R62" s="65">
        <f t="shared" ref="R62" si="13">+R64+R69</f>
        <v>1</v>
      </c>
      <c r="S62" s="16">
        <v>384.73</v>
      </c>
      <c r="T62" s="15">
        <f>+T64+T76+T88</f>
        <v>385.73</v>
      </c>
      <c r="U62" s="16">
        <v>50</v>
      </c>
      <c r="V62" s="16">
        <v>15981.430000000002</v>
      </c>
      <c r="W62" s="16">
        <v>6376.35</v>
      </c>
      <c r="X62" s="15">
        <f>+X64+X76+X88</f>
        <v>65203.270000000004</v>
      </c>
      <c r="Y62" s="16">
        <v>104527.43</v>
      </c>
      <c r="Z62" s="16">
        <v>35397.57</v>
      </c>
      <c r="AA62" s="16">
        <v>12969.61</v>
      </c>
      <c r="AB62" s="16">
        <v>49738.51</v>
      </c>
      <c r="AC62" s="16">
        <v>1537152.5</v>
      </c>
      <c r="AD62" s="16">
        <v>94445.93</v>
      </c>
      <c r="AE62" s="16">
        <v>323</v>
      </c>
      <c r="AF62" s="16">
        <v>26012.47</v>
      </c>
      <c r="AG62" s="16">
        <v>0</v>
      </c>
      <c r="AH62" s="16">
        <v>324054.78999999998</v>
      </c>
      <c r="AI62" s="16">
        <v>152923.52000000002</v>
      </c>
      <c r="AJ62" s="16">
        <v>11818.539999999999</v>
      </c>
      <c r="AK62" s="16">
        <v>53735.61</v>
      </c>
      <c r="AL62" s="16">
        <v>195891.94</v>
      </c>
      <c r="AM62" s="15">
        <f>+AM64+AM76+AM88</f>
        <v>2598991.42</v>
      </c>
      <c r="AN62" s="46"/>
      <c r="AO62" s="17">
        <f t="shared" si="0"/>
        <v>5926384.0199999986</v>
      </c>
      <c r="AP62" s="17">
        <f t="shared" si="2"/>
        <v>20746.34</v>
      </c>
      <c r="AQ62" s="17">
        <f t="shared" si="3"/>
        <v>65203.270000000004</v>
      </c>
      <c r="AR62" s="17">
        <f t="shared" si="4"/>
        <v>2598991.42</v>
      </c>
      <c r="AT62" s="17">
        <f t="shared" si="1"/>
        <v>8611325.049999997</v>
      </c>
    </row>
    <row r="63" spans="1:46" ht="11.1" customHeight="1" x14ac:dyDescent="0.2">
      <c r="A63" s="12"/>
      <c r="B63" s="13"/>
      <c r="C63" s="24"/>
      <c r="D63" s="16"/>
      <c r="E63" s="16"/>
      <c r="F63" s="15"/>
      <c r="G63" s="16"/>
      <c r="H63" s="16"/>
      <c r="I63" s="15"/>
      <c r="J63" s="16"/>
      <c r="K63" s="16"/>
      <c r="L63" s="15"/>
      <c r="M63" s="15"/>
      <c r="N63" s="16"/>
      <c r="O63" s="16"/>
      <c r="P63" s="15"/>
      <c r="Q63" s="16"/>
      <c r="R63" s="16"/>
      <c r="S63" s="16"/>
      <c r="T63" s="15"/>
      <c r="U63" s="16"/>
      <c r="V63" s="16"/>
      <c r="W63" s="16"/>
      <c r="X63" s="15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5"/>
      <c r="AN63" s="46"/>
      <c r="AO63" s="17"/>
      <c r="AP63" s="17"/>
      <c r="AQ63" s="17"/>
      <c r="AR63" s="17"/>
      <c r="AT63" s="17"/>
    </row>
    <row r="64" spans="1:46" ht="11.1" customHeight="1" x14ac:dyDescent="0.2">
      <c r="A64" s="12"/>
      <c r="B64" s="13"/>
      <c r="C64" s="24" t="s">
        <v>27</v>
      </c>
      <c r="D64" s="16">
        <v>1132861.8299999998</v>
      </c>
      <c r="E64" s="16">
        <v>3896930.3</v>
      </c>
      <c r="F64" s="15">
        <f>+F66+F71</f>
        <v>5029792.129999999</v>
      </c>
      <c r="G64" s="16">
        <v>5658.64</v>
      </c>
      <c r="H64" s="16">
        <v>368.25000000000006</v>
      </c>
      <c r="I64" s="15">
        <f>+I66+I71</f>
        <v>6026.89</v>
      </c>
      <c r="J64" s="16">
        <v>5666.8700000000008</v>
      </c>
      <c r="K64" s="16">
        <v>9052.58</v>
      </c>
      <c r="L64" s="15">
        <f>+L66+L71</f>
        <v>14719.45</v>
      </c>
      <c r="M64" s="15">
        <f>+M66+M71</f>
        <v>20746.34</v>
      </c>
      <c r="N64" s="16">
        <v>1424.3300000000002</v>
      </c>
      <c r="O64" s="16">
        <v>27435.43</v>
      </c>
      <c r="P64" s="15">
        <f>+P66+P71</f>
        <v>28859.760000000002</v>
      </c>
      <c r="Q64" s="16">
        <v>13550</v>
      </c>
      <c r="R64" s="16">
        <v>1</v>
      </c>
      <c r="S64" s="16">
        <v>384.73</v>
      </c>
      <c r="T64" s="15">
        <f>+T66+T71</f>
        <v>385.73</v>
      </c>
      <c r="U64" s="16">
        <v>50</v>
      </c>
      <c r="V64" s="16">
        <v>15981.430000000002</v>
      </c>
      <c r="W64" s="16">
        <v>6376.35</v>
      </c>
      <c r="X64" s="15">
        <f>+X66+X71</f>
        <v>65203.270000000004</v>
      </c>
      <c r="Y64" s="16">
        <v>22478.400000000001</v>
      </c>
      <c r="Z64" s="16">
        <v>26263.65</v>
      </c>
      <c r="AA64" s="16">
        <v>0</v>
      </c>
      <c r="AB64" s="16">
        <v>49738.51</v>
      </c>
      <c r="AC64" s="16">
        <v>1023905.49</v>
      </c>
      <c r="AD64" s="16">
        <v>27923.89</v>
      </c>
      <c r="AE64" s="16">
        <v>323</v>
      </c>
      <c r="AF64" s="16">
        <v>26012.47</v>
      </c>
      <c r="AG64" s="16">
        <v>0</v>
      </c>
      <c r="AH64" s="16">
        <v>146258.97999999998</v>
      </c>
      <c r="AI64" s="16">
        <v>83733.900000000009</v>
      </c>
      <c r="AJ64" s="16">
        <v>0</v>
      </c>
      <c r="AK64" s="16">
        <v>43711.360000000001</v>
      </c>
      <c r="AL64" s="16">
        <v>195891.94</v>
      </c>
      <c r="AM64" s="15">
        <f>+AM66+AM71</f>
        <v>1646241.5899999999</v>
      </c>
      <c r="AN64" s="46"/>
      <c r="AO64" s="17">
        <f t="shared" si="0"/>
        <v>5029792.129999999</v>
      </c>
      <c r="AP64" s="17">
        <f t="shared" si="2"/>
        <v>20746.34</v>
      </c>
      <c r="AQ64" s="17">
        <f t="shared" si="3"/>
        <v>65203.270000000004</v>
      </c>
      <c r="AR64" s="17">
        <f t="shared" si="4"/>
        <v>1646241.5899999999</v>
      </c>
      <c r="AT64" s="17">
        <f t="shared" si="1"/>
        <v>6761983.3299999982</v>
      </c>
    </row>
    <row r="65" spans="1:46" ht="11.1" customHeight="1" x14ac:dyDescent="0.2">
      <c r="A65" s="12"/>
      <c r="B65" s="13"/>
      <c r="C65" s="24"/>
      <c r="D65" s="16"/>
      <c r="E65" s="16"/>
      <c r="F65" s="15"/>
      <c r="G65" s="16"/>
      <c r="H65" s="16"/>
      <c r="I65" s="15"/>
      <c r="J65" s="16"/>
      <c r="K65" s="16"/>
      <c r="L65" s="15"/>
      <c r="M65" s="15"/>
      <c r="N65" s="16"/>
      <c r="O65" s="16"/>
      <c r="P65" s="15"/>
      <c r="Q65" s="16"/>
      <c r="R65" s="16"/>
      <c r="S65" s="16"/>
      <c r="T65" s="15"/>
      <c r="U65" s="16"/>
      <c r="V65" s="16"/>
      <c r="W65" s="16"/>
      <c r="X65" s="15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5"/>
      <c r="AN65" s="46"/>
      <c r="AO65" s="17"/>
      <c r="AP65" s="17"/>
      <c r="AQ65" s="17"/>
      <c r="AR65" s="17"/>
      <c r="AT65" s="17"/>
    </row>
    <row r="66" spans="1:46" ht="11.1" customHeight="1" x14ac:dyDescent="0.2">
      <c r="A66" s="12"/>
      <c r="B66" s="13"/>
      <c r="C66" s="24" t="s">
        <v>28</v>
      </c>
      <c r="D66" s="16">
        <v>612791.14999999991</v>
      </c>
      <c r="E66" s="16">
        <v>1950187.45</v>
      </c>
      <c r="F66" s="15">
        <f>+F67+F68+F69</f>
        <v>2562978.5999999996</v>
      </c>
      <c r="G66" s="16">
        <v>1183.42</v>
      </c>
      <c r="H66" s="16">
        <v>20.049999999999997</v>
      </c>
      <c r="I66" s="15">
        <f>+I67+I68+I69</f>
        <v>1203.47</v>
      </c>
      <c r="J66" s="16">
        <v>4475.8900000000003</v>
      </c>
      <c r="K66" s="16">
        <v>4543.42</v>
      </c>
      <c r="L66" s="15">
        <f>+L67+L68+L69</f>
        <v>9019.3100000000013</v>
      </c>
      <c r="M66" s="15">
        <f>+M67+M68+M69</f>
        <v>10222.780000000001</v>
      </c>
      <c r="N66" s="16">
        <v>642.69000000000005</v>
      </c>
      <c r="O66" s="16">
        <v>26782.74</v>
      </c>
      <c r="P66" s="15">
        <f>+P67+P68+P69</f>
        <v>27425.43</v>
      </c>
      <c r="Q66" s="16">
        <v>3750</v>
      </c>
      <c r="R66" s="16">
        <v>1</v>
      </c>
      <c r="S66" s="16">
        <v>193.32</v>
      </c>
      <c r="T66" s="15">
        <f>+T67+T68+T69</f>
        <v>194.32</v>
      </c>
      <c r="U66" s="16">
        <v>0</v>
      </c>
      <c r="V66" s="16">
        <v>5565.2100000000009</v>
      </c>
      <c r="W66" s="16">
        <v>0</v>
      </c>
      <c r="X66" s="15">
        <f>+X67+X68+X69</f>
        <v>36934.959999999999</v>
      </c>
      <c r="Y66" s="16">
        <v>16850.440000000002</v>
      </c>
      <c r="Z66" s="16">
        <v>20996.68</v>
      </c>
      <c r="AA66" s="16">
        <v>0</v>
      </c>
      <c r="AB66" s="16">
        <v>43484.71</v>
      </c>
      <c r="AC66" s="16">
        <v>102887.77</v>
      </c>
      <c r="AD66" s="16">
        <v>27698.989999999998</v>
      </c>
      <c r="AE66" s="16">
        <v>0</v>
      </c>
      <c r="AF66" s="16">
        <v>26012.47</v>
      </c>
      <c r="AG66" s="16">
        <v>0</v>
      </c>
      <c r="AH66" s="16">
        <v>135758.97999999998</v>
      </c>
      <c r="AI66" s="16">
        <v>63664.060000000005</v>
      </c>
      <c r="AJ66" s="16">
        <v>0</v>
      </c>
      <c r="AK66" s="16">
        <v>2401.3599999999997</v>
      </c>
      <c r="AL66" s="16">
        <v>97351.89</v>
      </c>
      <c r="AM66" s="15">
        <f>+AM67+AM68+AM69</f>
        <v>537107.35</v>
      </c>
      <c r="AN66" s="46"/>
      <c r="AO66" s="17">
        <f t="shared" si="0"/>
        <v>2562978.5999999996</v>
      </c>
      <c r="AP66" s="17">
        <f t="shared" si="2"/>
        <v>10222.780000000001</v>
      </c>
      <c r="AQ66" s="17">
        <f t="shared" si="3"/>
        <v>36934.959999999999</v>
      </c>
      <c r="AR66" s="17">
        <f t="shared" si="4"/>
        <v>537107.35</v>
      </c>
      <c r="AT66" s="17">
        <f t="shared" si="1"/>
        <v>3147243.6899999995</v>
      </c>
    </row>
    <row r="67" spans="1:46" s="57" customFormat="1" ht="11.1" customHeight="1" x14ac:dyDescent="0.2">
      <c r="A67" s="50"/>
      <c r="B67" s="51"/>
      <c r="C67" s="52" t="s">
        <v>29</v>
      </c>
      <c r="D67" s="53">
        <v>74099.34</v>
      </c>
      <c r="E67" s="53">
        <v>442744.77999999997</v>
      </c>
      <c r="F67" s="54">
        <f>+D67+E67</f>
        <v>516844.12</v>
      </c>
      <c r="G67" s="53">
        <v>1183.42</v>
      </c>
      <c r="H67" s="53">
        <v>20.049999999999997</v>
      </c>
      <c r="I67" s="54">
        <f>+G67+H67</f>
        <v>1203.47</v>
      </c>
      <c r="J67" s="53">
        <v>4475.8900000000003</v>
      </c>
      <c r="K67" s="53">
        <v>4543.42</v>
      </c>
      <c r="L67" s="54">
        <f>+J67+K67</f>
        <v>9019.3100000000013</v>
      </c>
      <c r="M67" s="54">
        <f>I67+L67</f>
        <v>10222.780000000001</v>
      </c>
      <c r="N67" s="53">
        <v>642.69000000000005</v>
      </c>
      <c r="O67" s="53">
        <v>26782.74</v>
      </c>
      <c r="P67" s="54">
        <f>+N67+O67</f>
        <v>27425.43</v>
      </c>
      <c r="Q67" s="53">
        <v>0</v>
      </c>
      <c r="R67" s="53">
        <v>1</v>
      </c>
      <c r="S67" s="53">
        <v>193.32</v>
      </c>
      <c r="T67" s="54">
        <f>+R67+S67</f>
        <v>194.32</v>
      </c>
      <c r="U67" s="53">
        <v>0</v>
      </c>
      <c r="V67" s="53">
        <v>0</v>
      </c>
      <c r="W67" s="53">
        <v>0</v>
      </c>
      <c r="X67" s="15">
        <f>W67+V67+U67+T67+Q67+P67</f>
        <v>27619.75</v>
      </c>
      <c r="Y67" s="53">
        <v>0</v>
      </c>
      <c r="Z67" s="53">
        <v>4463.68</v>
      </c>
      <c r="AA67" s="53">
        <v>0</v>
      </c>
      <c r="AB67" s="53">
        <v>0</v>
      </c>
      <c r="AC67" s="53">
        <v>0</v>
      </c>
      <c r="AD67" s="53">
        <v>27698.989999999998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97351.89</v>
      </c>
      <c r="AM67" s="54">
        <f>Y67+Z67+AA67+AB67+AC67+AD67+AE67+AF67+AG67+AH67+AI67+AJ67+AK67+AL67</f>
        <v>129514.56</v>
      </c>
      <c r="AN67" s="55"/>
      <c r="AO67" s="56">
        <f t="shared" si="0"/>
        <v>516844.12</v>
      </c>
      <c r="AP67" s="56">
        <f t="shared" si="2"/>
        <v>10222.780000000001</v>
      </c>
      <c r="AQ67" s="56">
        <f t="shared" si="3"/>
        <v>27619.75</v>
      </c>
      <c r="AR67" s="56">
        <f t="shared" si="4"/>
        <v>129514.56</v>
      </c>
      <c r="AT67" s="56">
        <f t="shared" si="1"/>
        <v>684201.21</v>
      </c>
    </row>
    <row r="68" spans="1:46" s="57" customFormat="1" ht="11.1" customHeight="1" x14ac:dyDescent="0.2">
      <c r="A68" s="50"/>
      <c r="B68" s="51"/>
      <c r="C68" s="52" t="s">
        <v>30</v>
      </c>
      <c r="D68" s="53">
        <v>0</v>
      </c>
      <c r="E68" s="53">
        <v>97364.72</v>
      </c>
      <c r="F68" s="54">
        <f>+D68+E68</f>
        <v>97364.72</v>
      </c>
      <c r="G68" s="53">
        <v>0</v>
      </c>
      <c r="H68" s="53">
        <v>0</v>
      </c>
      <c r="I68" s="54">
        <f>+G68+H68</f>
        <v>0</v>
      </c>
      <c r="J68" s="53">
        <v>0</v>
      </c>
      <c r="K68" s="53">
        <v>0</v>
      </c>
      <c r="L68" s="54">
        <f>+J68+K68</f>
        <v>0</v>
      </c>
      <c r="M68" s="54">
        <f>I68+L68</f>
        <v>0</v>
      </c>
      <c r="N68" s="53">
        <v>0</v>
      </c>
      <c r="O68" s="53">
        <v>0</v>
      </c>
      <c r="P68" s="54">
        <f>+N68+O68</f>
        <v>0</v>
      </c>
      <c r="Q68" s="53">
        <v>3750</v>
      </c>
      <c r="R68" s="53">
        <v>0</v>
      </c>
      <c r="S68" s="53">
        <v>0</v>
      </c>
      <c r="T68" s="54">
        <f>+R68+S68</f>
        <v>0</v>
      </c>
      <c r="U68" s="53">
        <v>0</v>
      </c>
      <c r="V68" s="53">
        <v>5565.2100000000009</v>
      </c>
      <c r="W68" s="53">
        <v>0</v>
      </c>
      <c r="X68" s="15">
        <f>W68+V68+U68+T68+Q68+P68</f>
        <v>9315.2100000000009</v>
      </c>
      <c r="Y68" s="53">
        <v>16850.440000000002</v>
      </c>
      <c r="Z68" s="53">
        <v>0</v>
      </c>
      <c r="AA68" s="53">
        <v>0</v>
      </c>
      <c r="AB68" s="53">
        <v>43484.71</v>
      </c>
      <c r="AC68" s="53">
        <v>102887.77</v>
      </c>
      <c r="AD68" s="53">
        <v>0</v>
      </c>
      <c r="AE68" s="53">
        <v>0</v>
      </c>
      <c r="AF68" s="53">
        <v>26012.47</v>
      </c>
      <c r="AG68" s="53">
        <v>0</v>
      </c>
      <c r="AH68" s="53">
        <v>135758.97999999998</v>
      </c>
      <c r="AI68" s="53">
        <v>63664.060000000005</v>
      </c>
      <c r="AJ68" s="53">
        <v>0</v>
      </c>
      <c r="AK68" s="53">
        <v>2401.3599999999997</v>
      </c>
      <c r="AL68" s="53">
        <v>0</v>
      </c>
      <c r="AM68" s="54">
        <f t="shared" ref="AM68:AM69" si="14">Y68+Z68+AA68+AB68+AC68+AD68+AE68+AF68+AG68+AH68+AI68+AJ68+AK68+AL68</f>
        <v>391059.79</v>
      </c>
      <c r="AN68" s="55"/>
      <c r="AO68" s="56">
        <f t="shared" si="0"/>
        <v>97364.72</v>
      </c>
      <c r="AP68" s="56">
        <f t="shared" si="2"/>
        <v>0</v>
      </c>
      <c r="AQ68" s="56">
        <f t="shared" si="3"/>
        <v>9315.2100000000009</v>
      </c>
      <c r="AR68" s="56">
        <f t="shared" si="4"/>
        <v>391059.79</v>
      </c>
      <c r="AT68" s="56">
        <f t="shared" si="1"/>
        <v>497739.72</v>
      </c>
    </row>
    <row r="69" spans="1:46" s="57" customFormat="1" ht="11.1" customHeight="1" x14ac:dyDescent="0.2">
      <c r="A69" s="50"/>
      <c r="B69" s="51"/>
      <c r="C69" s="52" t="s">
        <v>31</v>
      </c>
      <c r="D69" s="53">
        <v>538691.80999999994</v>
      </c>
      <c r="E69" s="53">
        <v>1410077.95</v>
      </c>
      <c r="F69" s="54">
        <f>+D69+E69</f>
        <v>1948769.7599999998</v>
      </c>
      <c r="G69" s="53">
        <v>0</v>
      </c>
      <c r="H69" s="53">
        <v>0</v>
      </c>
      <c r="I69" s="54">
        <f>+G69+H69</f>
        <v>0</v>
      </c>
      <c r="J69" s="53">
        <v>0</v>
      </c>
      <c r="K69" s="53">
        <v>0</v>
      </c>
      <c r="L69" s="54">
        <f>+J69+K69</f>
        <v>0</v>
      </c>
      <c r="M69" s="54">
        <f>I69+L69</f>
        <v>0</v>
      </c>
      <c r="N69" s="53">
        <v>0</v>
      </c>
      <c r="O69" s="53">
        <v>0</v>
      </c>
      <c r="P69" s="54">
        <f>+N69+O69</f>
        <v>0</v>
      </c>
      <c r="Q69" s="53">
        <v>0</v>
      </c>
      <c r="R69" s="53">
        <v>0</v>
      </c>
      <c r="S69" s="53">
        <v>0</v>
      </c>
      <c r="T69" s="54">
        <f>+R69+S69</f>
        <v>0</v>
      </c>
      <c r="U69" s="53">
        <v>0</v>
      </c>
      <c r="V69" s="53">
        <v>0</v>
      </c>
      <c r="W69" s="53">
        <v>0</v>
      </c>
      <c r="X69" s="15">
        <f>W69+V69+U69+T69+Q69+P69</f>
        <v>0</v>
      </c>
      <c r="Y69" s="53">
        <v>0</v>
      </c>
      <c r="Z69" s="53">
        <v>16533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4">
        <f t="shared" si="14"/>
        <v>16533</v>
      </c>
      <c r="AN69" s="55"/>
      <c r="AO69" s="56">
        <f t="shared" si="0"/>
        <v>1948769.7599999998</v>
      </c>
      <c r="AP69" s="56">
        <f t="shared" si="2"/>
        <v>0</v>
      </c>
      <c r="AQ69" s="56">
        <f t="shared" si="3"/>
        <v>0</v>
      </c>
      <c r="AR69" s="56">
        <f t="shared" si="4"/>
        <v>16533</v>
      </c>
      <c r="AT69" s="56">
        <f t="shared" si="1"/>
        <v>1965302.7599999998</v>
      </c>
    </row>
    <row r="70" spans="1:46" s="57" customFormat="1" ht="11.1" customHeight="1" x14ac:dyDescent="0.2">
      <c r="A70" s="50"/>
      <c r="B70" s="51"/>
      <c r="C70" s="52"/>
      <c r="D70" s="53"/>
      <c r="E70" s="53"/>
      <c r="F70" s="54"/>
      <c r="G70" s="53"/>
      <c r="H70" s="53"/>
      <c r="I70" s="54"/>
      <c r="J70" s="53"/>
      <c r="K70" s="53"/>
      <c r="L70" s="54"/>
      <c r="M70" s="54"/>
      <c r="N70" s="53"/>
      <c r="O70" s="53"/>
      <c r="P70" s="54"/>
      <c r="Q70" s="53"/>
      <c r="R70" s="53"/>
      <c r="S70" s="53"/>
      <c r="T70" s="54"/>
      <c r="U70" s="53"/>
      <c r="V70" s="53"/>
      <c r="W70" s="53"/>
      <c r="X70" s="54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4"/>
      <c r="AN70" s="55"/>
      <c r="AO70" s="56"/>
      <c r="AP70" s="56"/>
      <c r="AQ70" s="56"/>
      <c r="AR70" s="56"/>
      <c r="AT70" s="56"/>
    </row>
    <row r="71" spans="1:46" s="57" customFormat="1" ht="11.1" customHeight="1" x14ac:dyDescent="0.2">
      <c r="A71" s="50"/>
      <c r="B71" s="51"/>
      <c r="C71" s="52" t="s">
        <v>32</v>
      </c>
      <c r="D71" s="53">
        <v>520070.67999999993</v>
      </c>
      <c r="E71" s="53">
        <v>1946742.8499999999</v>
      </c>
      <c r="F71" s="54">
        <f>+F72+F73+F74</f>
        <v>2466813.5299999998</v>
      </c>
      <c r="G71" s="53">
        <v>4475.22</v>
      </c>
      <c r="H71" s="53">
        <v>348.20000000000005</v>
      </c>
      <c r="I71" s="54">
        <f>+I72+I73+I74</f>
        <v>4823.42</v>
      </c>
      <c r="J71" s="53">
        <v>1190.98</v>
      </c>
      <c r="K71" s="53">
        <v>4509.16</v>
      </c>
      <c r="L71" s="54">
        <f>+L72+L73+L74</f>
        <v>5700.1399999999994</v>
      </c>
      <c r="M71" s="54">
        <f>+M72+M73+M74</f>
        <v>10523.56</v>
      </c>
      <c r="N71" s="53">
        <v>781.6400000000001</v>
      </c>
      <c r="O71" s="53">
        <v>652.68999999999994</v>
      </c>
      <c r="P71" s="54">
        <f>+P72+P73+P74</f>
        <v>1434.33</v>
      </c>
      <c r="Q71" s="53">
        <v>9800</v>
      </c>
      <c r="R71" s="53">
        <v>0</v>
      </c>
      <c r="S71" s="53">
        <v>191.41</v>
      </c>
      <c r="T71" s="54">
        <f>+T72+T73+T74</f>
        <v>191.41</v>
      </c>
      <c r="U71" s="53">
        <v>50</v>
      </c>
      <c r="V71" s="53">
        <v>10416.220000000001</v>
      </c>
      <c r="W71" s="53">
        <v>6376.35</v>
      </c>
      <c r="X71" s="54">
        <f>+X72+X73+X74</f>
        <v>28268.31</v>
      </c>
      <c r="Y71" s="53">
        <v>5627.96</v>
      </c>
      <c r="Z71" s="53">
        <v>5266.97</v>
      </c>
      <c r="AA71" s="53">
        <v>0</v>
      </c>
      <c r="AB71" s="53">
        <v>6253.8</v>
      </c>
      <c r="AC71" s="53">
        <v>921017.72</v>
      </c>
      <c r="AD71" s="53">
        <v>224.9</v>
      </c>
      <c r="AE71" s="53">
        <v>323</v>
      </c>
      <c r="AF71" s="53">
        <v>0</v>
      </c>
      <c r="AG71" s="53">
        <v>0</v>
      </c>
      <c r="AH71" s="53">
        <v>10500</v>
      </c>
      <c r="AI71" s="53">
        <v>20069.84</v>
      </c>
      <c r="AJ71" s="53">
        <v>0</v>
      </c>
      <c r="AK71" s="53">
        <v>41310</v>
      </c>
      <c r="AL71" s="53">
        <v>98540.05</v>
      </c>
      <c r="AM71" s="54">
        <f>+AM72+AM73+AM74</f>
        <v>1109134.24</v>
      </c>
      <c r="AN71" s="55"/>
      <c r="AO71" s="56">
        <f t="shared" si="0"/>
        <v>2466813.5299999998</v>
      </c>
      <c r="AP71" s="56">
        <f t="shared" si="2"/>
        <v>10523.56</v>
      </c>
      <c r="AQ71" s="56">
        <f t="shared" si="3"/>
        <v>28268.31</v>
      </c>
      <c r="AR71" s="56">
        <f t="shared" si="4"/>
        <v>1109134.24</v>
      </c>
      <c r="AT71" s="56">
        <f t="shared" si="1"/>
        <v>3614739.6399999997</v>
      </c>
    </row>
    <row r="72" spans="1:46" s="57" customFormat="1" ht="11.1" customHeight="1" x14ac:dyDescent="0.2">
      <c r="A72" s="50"/>
      <c r="B72" s="51"/>
      <c r="C72" s="52" t="s">
        <v>29</v>
      </c>
      <c r="D72" s="53">
        <v>7045.6</v>
      </c>
      <c r="E72" s="53">
        <v>600226.32000000007</v>
      </c>
      <c r="F72" s="54">
        <f>+D72+E72</f>
        <v>607271.92000000004</v>
      </c>
      <c r="G72" s="53">
        <v>4475.22</v>
      </c>
      <c r="H72" s="53">
        <v>348.20000000000005</v>
      </c>
      <c r="I72" s="54">
        <f>+G72+H72</f>
        <v>4823.42</v>
      </c>
      <c r="J72" s="53">
        <v>1190.98</v>
      </c>
      <c r="K72" s="53">
        <v>4509.16</v>
      </c>
      <c r="L72" s="54">
        <f>+J72+K72</f>
        <v>5700.1399999999994</v>
      </c>
      <c r="M72" s="54">
        <f>I72+L72</f>
        <v>10523.56</v>
      </c>
      <c r="N72" s="53">
        <v>781.6400000000001</v>
      </c>
      <c r="O72" s="53">
        <v>652.68999999999994</v>
      </c>
      <c r="P72" s="54">
        <f>+N72+O72</f>
        <v>1434.33</v>
      </c>
      <c r="Q72" s="53">
        <v>3700</v>
      </c>
      <c r="R72" s="53">
        <v>0</v>
      </c>
      <c r="S72" s="53">
        <v>191.41</v>
      </c>
      <c r="T72" s="54">
        <f>+R72+S72</f>
        <v>191.41</v>
      </c>
      <c r="U72" s="53">
        <v>50</v>
      </c>
      <c r="V72" s="53">
        <v>0</v>
      </c>
      <c r="W72" s="53">
        <v>851.96</v>
      </c>
      <c r="X72" s="15">
        <f>W72+V72+U72+T72+Q72+P72</f>
        <v>6227.7</v>
      </c>
      <c r="Y72" s="53">
        <v>0</v>
      </c>
      <c r="Z72" s="53">
        <v>379.96999999999997</v>
      </c>
      <c r="AA72" s="53">
        <v>0</v>
      </c>
      <c r="AB72" s="53">
        <v>0</v>
      </c>
      <c r="AC72" s="53">
        <v>702796.59</v>
      </c>
      <c r="AD72" s="53">
        <v>224.9</v>
      </c>
      <c r="AE72" s="53">
        <v>323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98540.05</v>
      </c>
      <c r="AM72" s="54">
        <f t="shared" ref="AM72:AM74" si="15">Y72+Z72+AA72+AB72+AC72+AD72+AE72+AF72+AG72+AH72+AI72+AJ72+AK72+AL72</f>
        <v>802264.51</v>
      </c>
      <c r="AN72" s="55"/>
      <c r="AO72" s="56">
        <f t="shared" si="0"/>
        <v>607271.92000000004</v>
      </c>
      <c r="AP72" s="56">
        <f t="shared" si="2"/>
        <v>10523.56</v>
      </c>
      <c r="AQ72" s="56">
        <f t="shared" si="3"/>
        <v>6227.7</v>
      </c>
      <c r="AR72" s="56">
        <f t="shared" si="4"/>
        <v>802264.51</v>
      </c>
      <c r="AT72" s="56">
        <f t="shared" si="1"/>
        <v>1426287.69</v>
      </c>
    </row>
    <row r="73" spans="1:46" s="57" customFormat="1" ht="11.1" customHeight="1" x14ac:dyDescent="0.2">
      <c r="A73" s="50"/>
      <c r="B73" s="51"/>
      <c r="C73" s="52" t="s">
        <v>30</v>
      </c>
      <c r="D73" s="53">
        <v>0</v>
      </c>
      <c r="E73" s="53">
        <v>233130.96</v>
      </c>
      <c r="F73" s="54">
        <f>+D73+E73</f>
        <v>233130.96</v>
      </c>
      <c r="G73" s="53">
        <v>0</v>
      </c>
      <c r="H73" s="53">
        <v>0</v>
      </c>
      <c r="I73" s="54">
        <f>+G73+H73</f>
        <v>0</v>
      </c>
      <c r="J73" s="53">
        <v>0</v>
      </c>
      <c r="K73" s="53">
        <v>0</v>
      </c>
      <c r="L73" s="54">
        <f>+J73+K73</f>
        <v>0</v>
      </c>
      <c r="M73" s="54">
        <f>I73+L73</f>
        <v>0</v>
      </c>
      <c r="N73" s="53">
        <v>0</v>
      </c>
      <c r="O73" s="53">
        <v>0</v>
      </c>
      <c r="P73" s="54">
        <f>+N73+O73</f>
        <v>0</v>
      </c>
      <c r="Q73" s="53">
        <v>6100</v>
      </c>
      <c r="R73" s="53">
        <v>0</v>
      </c>
      <c r="S73" s="53">
        <v>0</v>
      </c>
      <c r="T73" s="54">
        <f>+R73+S73</f>
        <v>0</v>
      </c>
      <c r="U73" s="53">
        <v>0</v>
      </c>
      <c r="V73" s="53">
        <v>10416.220000000001</v>
      </c>
      <c r="W73" s="53">
        <v>5524.39</v>
      </c>
      <c r="X73" s="15">
        <f>W73+V73+U73+T73+Q73+P73</f>
        <v>22040.61</v>
      </c>
      <c r="Y73" s="53">
        <v>5627.96</v>
      </c>
      <c r="Z73" s="53">
        <v>0</v>
      </c>
      <c r="AA73" s="53">
        <v>0</v>
      </c>
      <c r="AB73" s="53">
        <v>6253.8</v>
      </c>
      <c r="AC73" s="53">
        <v>218221.13</v>
      </c>
      <c r="AD73" s="53">
        <v>0</v>
      </c>
      <c r="AE73" s="53">
        <v>0</v>
      </c>
      <c r="AF73" s="53">
        <v>0</v>
      </c>
      <c r="AG73" s="53">
        <v>0</v>
      </c>
      <c r="AH73" s="53">
        <v>10500</v>
      </c>
      <c r="AI73" s="53">
        <v>20069.84</v>
      </c>
      <c r="AJ73" s="53">
        <v>0</v>
      </c>
      <c r="AK73" s="53">
        <v>41310</v>
      </c>
      <c r="AL73" s="53">
        <v>0</v>
      </c>
      <c r="AM73" s="54">
        <f t="shared" si="15"/>
        <v>301982.73</v>
      </c>
      <c r="AN73" s="55"/>
      <c r="AO73" s="56">
        <f t="shared" si="0"/>
        <v>233130.96</v>
      </c>
      <c r="AP73" s="56">
        <f t="shared" si="2"/>
        <v>0</v>
      </c>
      <c r="AQ73" s="56">
        <f t="shared" si="3"/>
        <v>22040.61</v>
      </c>
      <c r="AR73" s="56">
        <f t="shared" si="4"/>
        <v>301982.73</v>
      </c>
      <c r="AT73" s="56">
        <f t="shared" si="1"/>
        <v>557154.30000000005</v>
      </c>
    </row>
    <row r="74" spans="1:46" s="57" customFormat="1" ht="11.1" customHeight="1" x14ac:dyDescent="0.2">
      <c r="A74" s="50"/>
      <c r="B74" s="51"/>
      <c r="C74" s="52" t="s">
        <v>31</v>
      </c>
      <c r="D74" s="53">
        <v>513025.07999999996</v>
      </c>
      <c r="E74" s="53">
        <v>1113385.5699999998</v>
      </c>
      <c r="F74" s="54">
        <f>+D74+E74</f>
        <v>1626410.65</v>
      </c>
      <c r="G74" s="53">
        <v>0</v>
      </c>
      <c r="H74" s="53">
        <v>0</v>
      </c>
      <c r="I74" s="54">
        <f>+G74+H74</f>
        <v>0</v>
      </c>
      <c r="J74" s="53">
        <v>0</v>
      </c>
      <c r="K74" s="53">
        <v>0</v>
      </c>
      <c r="L74" s="54">
        <f>+J74+K74</f>
        <v>0</v>
      </c>
      <c r="M74" s="54">
        <f>I74+L74</f>
        <v>0</v>
      </c>
      <c r="N74" s="53">
        <v>0</v>
      </c>
      <c r="O74" s="53">
        <v>0</v>
      </c>
      <c r="P74" s="54">
        <f>+N74+O74</f>
        <v>0</v>
      </c>
      <c r="Q74" s="53">
        <v>0</v>
      </c>
      <c r="R74" s="53">
        <v>0</v>
      </c>
      <c r="S74" s="53">
        <v>0</v>
      </c>
      <c r="T74" s="54">
        <f>+R74+S74</f>
        <v>0</v>
      </c>
      <c r="U74" s="53">
        <v>0</v>
      </c>
      <c r="V74" s="53">
        <v>0</v>
      </c>
      <c r="W74" s="53">
        <v>0</v>
      </c>
      <c r="X74" s="15">
        <f>W74+V74+U74+T74+Q74+P74</f>
        <v>0</v>
      </c>
      <c r="Y74" s="53">
        <v>0</v>
      </c>
      <c r="Z74" s="53">
        <v>4887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4">
        <f t="shared" si="15"/>
        <v>4887</v>
      </c>
      <c r="AN74" s="55"/>
      <c r="AO74" s="56">
        <f t="shared" si="0"/>
        <v>1626410.65</v>
      </c>
      <c r="AP74" s="56">
        <f t="shared" si="2"/>
        <v>0</v>
      </c>
      <c r="AQ74" s="56">
        <f t="shared" si="3"/>
        <v>0</v>
      </c>
      <c r="AR74" s="56">
        <f t="shared" si="4"/>
        <v>4887</v>
      </c>
      <c r="AT74" s="56">
        <f t="shared" si="1"/>
        <v>1631297.65</v>
      </c>
    </row>
    <row r="75" spans="1:46" s="57" customFormat="1" ht="11.1" customHeight="1" x14ac:dyDescent="0.2">
      <c r="A75" s="50"/>
      <c r="B75" s="51"/>
      <c r="C75" s="52"/>
      <c r="D75" s="53"/>
      <c r="E75" s="53"/>
      <c r="F75" s="54"/>
      <c r="G75" s="53"/>
      <c r="H75" s="53"/>
      <c r="I75" s="54"/>
      <c r="J75" s="53"/>
      <c r="K75" s="53"/>
      <c r="L75" s="54"/>
      <c r="M75" s="54"/>
      <c r="N75" s="53"/>
      <c r="O75" s="53"/>
      <c r="P75" s="54"/>
      <c r="Q75" s="53"/>
      <c r="R75" s="53"/>
      <c r="S75" s="53"/>
      <c r="T75" s="54"/>
      <c r="U75" s="53"/>
      <c r="V75" s="53"/>
      <c r="W75" s="53"/>
      <c r="X75" s="54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4"/>
      <c r="AN75" s="55"/>
      <c r="AO75" s="56"/>
      <c r="AP75" s="56"/>
      <c r="AQ75" s="56"/>
      <c r="AR75" s="56"/>
      <c r="AT75" s="56"/>
    </row>
    <row r="76" spans="1:46" ht="11.1" customHeight="1" x14ac:dyDescent="0.2">
      <c r="A76" s="12"/>
      <c r="B76" s="13"/>
      <c r="C76" s="24" t="s">
        <v>33</v>
      </c>
      <c r="D76" s="16">
        <v>0</v>
      </c>
      <c r="E76" s="16">
        <v>896591.89</v>
      </c>
      <c r="F76" s="15">
        <f>+F78+F83</f>
        <v>896591.89</v>
      </c>
      <c r="G76" s="16">
        <v>0</v>
      </c>
      <c r="H76" s="16">
        <v>0</v>
      </c>
      <c r="I76" s="15">
        <f>+I78+I83</f>
        <v>0</v>
      </c>
      <c r="J76" s="16">
        <v>0</v>
      </c>
      <c r="K76" s="16">
        <v>0</v>
      </c>
      <c r="L76" s="15">
        <f>+L78+L83</f>
        <v>0</v>
      </c>
      <c r="M76" s="15">
        <f>+M78+M83</f>
        <v>0</v>
      </c>
      <c r="N76" s="16">
        <v>0</v>
      </c>
      <c r="O76" s="16">
        <v>0</v>
      </c>
      <c r="P76" s="15">
        <f>+P78+P83</f>
        <v>0</v>
      </c>
      <c r="Q76" s="16">
        <v>0</v>
      </c>
      <c r="R76" s="16">
        <v>0</v>
      </c>
      <c r="S76" s="16">
        <v>0</v>
      </c>
      <c r="T76" s="15">
        <f>+T78+T83</f>
        <v>0</v>
      </c>
      <c r="U76" s="16">
        <v>0</v>
      </c>
      <c r="V76" s="16">
        <v>0</v>
      </c>
      <c r="W76" s="16">
        <v>0</v>
      </c>
      <c r="X76" s="15">
        <f>+X78+X83</f>
        <v>0</v>
      </c>
      <c r="Y76" s="16">
        <v>82049.03</v>
      </c>
      <c r="Z76" s="16">
        <v>9133.92</v>
      </c>
      <c r="AA76" s="16">
        <v>12969.61</v>
      </c>
      <c r="AB76" s="16">
        <v>0</v>
      </c>
      <c r="AC76" s="16">
        <v>513247.01</v>
      </c>
      <c r="AD76" s="16">
        <v>66522.039999999994</v>
      </c>
      <c r="AE76" s="16">
        <v>0</v>
      </c>
      <c r="AF76" s="16">
        <v>0</v>
      </c>
      <c r="AG76" s="16">
        <v>0</v>
      </c>
      <c r="AH76" s="16">
        <v>177795.81</v>
      </c>
      <c r="AI76" s="16">
        <v>69189.62</v>
      </c>
      <c r="AJ76" s="16">
        <v>11818.539999999999</v>
      </c>
      <c r="AK76" s="16">
        <v>10024.25</v>
      </c>
      <c r="AL76" s="16">
        <v>0</v>
      </c>
      <c r="AM76" s="15">
        <f>+AM78+AM83</f>
        <v>952749.83000000007</v>
      </c>
      <c r="AN76" s="46"/>
      <c r="AO76" s="17">
        <f t="shared" si="0"/>
        <v>896591.89</v>
      </c>
      <c r="AP76" s="17">
        <f t="shared" si="2"/>
        <v>0</v>
      </c>
      <c r="AQ76" s="17">
        <f t="shared" si="3"/>
        <v>0</v>
      </c>
      <c r="AR76" s="17">
        <f t="shared" si="4"/>
        <v>952749.83000000007</v>
      </c>
      <c r="AT76" s="17">
        <f t="shared" si="1"/>
        <v>1849341.7200000002</v>
      </c>
    </row>
    <row r="77" spans="1:46" ht="11.1" customHeight="1" x14ac:dyDescent="0.2">
      <c r="A77" s="12"/>
      <c r="B77" s="13"/>
      <c r="C77" s="24"/>
      <c r="D77" s="16"/>
      <c r="E77" s="16"/>
      <c r="F77" s="15"/>
      <c r="G77" s="16"/>
      <c r="H77" s="16"/>
      <c r="I77" s="15"/>
      <c r="J77" s="16"/>
      <c r="K77" s="16"/>
      <c r="L77" s="15"/>
      <c r="M77" s="15"/>
      <c r="N77" s="16"/>
      <c r="O77" s="16"/>
      <c r="P77" s="15"/>
      <c r="Q77" s="16"/>
      <c r="R77" s="16"/>
      <c r="S77" s="16"/>
      <c r="T77" s="15"/>
      <c r="U77" s="16"/>
      <c r="V77" s="16"/>
      <c r="W77" s="16"/>
      <c r="X77" s="15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5"/>
      <c r="AN77" s="46"/>
      <c r="AO77" s="17"/>
      <c r="AP77" s="17"/>
      <c r="AQ77" s="17"/>
      <c r="AR77" s="17"/>
      <c r="AT77" s="17"/>
    </row>
    <row r="78" spans="1:46" ht="11.1" customHeight="1" x14ac:dyDescent="0.2">
      <c r="A78" s="12"/>
      <c r="B78" s="13"/>
      <c r="C78" s="24" t="s">
        <v>34</v>
      </c>
      <c r="D78" s="16">
        <v>0</v>
      </c>
      <c r="E78" s="16">
        <v>867541.59</v>
      </c>
      <c r="F78" s="15">
        <f>+F79+F80+F81</f>
        <v>867541.59</v>
      </c>
      <c r="G78" s="16">
        <v>0</v>
      </c>
      <c r="H78" s="16">
        <v>0</v>
      </c>
      <c r="I78" s="15">
        <f>+I79+I80+I81</f>
        <v>0</v>
      </c>
      <c r="J78" s="16">
        <v>0</v>
      </c>
      <c r="K78" s="16">
        <v>0</v>
      </c>
      <c r="L78" s="15">
        <f>+L79+L80+L81</f>
        <v>0</v>
      </c>
      <c r="M78" s="15">
        <f>+M79+M80+M81</f>
        <v>0</v>
      </c>
      <c r="N78" s="16">
        <v>0</v>
      </c>
      <c r="O78" s="16">
        <v>0</v>
      </c>
      <c r="P78" s="15">
        <f>+P79+P80+P81</f>
        <v>0</v>
      </c>
      <c r="Q78" s="16">
        <v>0</v>
      </c>
      <c r="R78" s="16">
        <v>0</v>
      </c>
      <c r="S78" s="16">
        <v>0</v>
      </c>
      <c r="T78" s="15">
        <f>+T79+T80+T81</f>
        <v>0</v>
      </c>
      <c r="U78" s="16">
        <v>0</v>
      </c>
      <c r="V78" s="16">
        <v>0</v>
      </c>
      <c r="W78" s="16">
        <v>0</v>
      </c>
      <c r="X78" s="15">
        <f>+X79+X80+X81</f>
        <v>0</v>
      </c>
      <c r="Y78" s="16">
        <v>82049.03</v>
      </c>
      <c r="Z78" s="16">
        <v>9133.92</v>
      </c>
      <c r="AA78" s="16">
        <v>12969.61</v>
      </c>
      <c r="AB78" s="16">
        <v>0</v>
      </c>
      <c r="AC78" s="16">
        <v>513247.01</v>
      </c>
      <c r="AD78" s="16">
        <v>66522.039999999994</v>
      </c>
      <c r="AE78" s="16">
        <v>0</v>
      </c>
      <c r="AF78" s="16">
        <v>0</v>
      </c>
      <c r="AG78" s="16">
        <v>0</v>
      </c>
      <c r="AH78" s="16">
        <v>84571.81</v>
      </c>
      <c r="AI78" s="16">
        <v>21819.62</v>
      </c>
      <c r="AJ78" s="16">
        <v>11818.539999999999</v>
      </c>
      <c r="AK78" s="16">
        <v>10024.25</v>
      </c>
      <c r="AL78" s="16">
        <v>0</v>
      </c>
      <c r="AM78" s="15">
        <f>+AM79+AM80+AM81</f>
        <v>812155.83000000007</v>
      </c>
      <c r="AN78" s="46"/>
      <c r="AO78" s="17">
        <f t="shared" ref="AO78:AO101" si="16">+F78</f>
        <v>867541.59</v>
      </c>
      <c r="AP78" s="17">
        <f t="shared" ref="AP78:AP101" si="17">+M78</f>
        <v>0</v>
      </c>
      <c r="AQ78" s="17">
        <f t="shared" ref="AQ78:AQ101" si="18">+X78</f>
        <v>0</v>
      </c>
      <c r="AR78" s="17">
        <f t="shared" ref="AR78:AR101" si="19">+AM78</f>
        <v>812155.83000000007</v>
      </c>
      <c r="AT78" s="17">
        <f t="shared" ref="AT78:AT101" si="20">SUM(AO78:AR78)</f>
        <v>1679697.42</v>
      </c>
    </row>
    <row r="79" spans="1:46" ht="11.1" customHeight="1" x14ac:dyDescent="0.2">
      <c r="A79" s="12"/>
      <c r="B79" s="13"/>
      <c r="C79" s="24" t="s">
        <v>29</v>
      </c>
      <c r="D79" s="16">
        <v>0</v>
      </c>
      <c r="E79" s="16">
        <v>411139.38</v>
      </c>
      <c r="F79" s="15">
        <f>+D79+E79</f>
        <v>411139.38</v>
      </c>
      <c r="G79" s="16">
        <v>0</v>
      </c>
      <c r="H79" s="16">
        <v>0</v>
      </c>
      <c r="I79" s="15">
        <f>+G79+H79</f>
        <v>0</v>
      </c>
      <c r="J79" s="16">
        <v>0</v>
      </c>
      <c r="K79" s="16">
        <v>0</v>
      </c>
      <c r="L79" s="15">
        <f>+J79+K79</f>
        <v>0</v>
      </c>
      <c r="M79" s="15">
        <f>I79+L79</f>
        <v>0</v>
      </c>
      <c r="N79" s="16">
        <v>0</v>
      </c>
      <c r="O79" s="16">
        <v>0</v>
      </c>
      <c r="P79" s="15">
        <f>+N79+O79</f>
        <v>0</v>
      </c>
      <c r="Q79" s="16">
        <v>0</v>
      </c>
      <c r="R79" s="16">
        <v>0</v>
      </c>
      <c r="S79" s="16">
        <v>0</v>
      </c>
      <c r="T79" s="15">
        <f>+R79+S79</f>
        <v>0</v>
      </c>
      <c r="U79" s="16">
        <v>0</v>
      </c>
      <c r="V79" s="16">
        <v>0</v>
      </c>
      <c r="W79" s="16">
        <v>0</v>
      </c>
      <c r="X79" s="15">
        <f>W79+V79+U79+T79+Q79+P79</f>
        <v>0</v>
      </c>
      <c r="Y79" s="16">
        <v>0</v>
      </c>
      <c r="Z79" s="16">
        <v>0</v>
      </c>
      <c r="AA79" s="16">
        <v>12969.61</v>
      </c>
      <c r="AB79" s="16">
        <v>0</v>
      </c>
      <c r="AC79" s="16">
        <v>0</v>
      </c>
      <c r="AD79" s="16">
        <v>1322.04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54">
        <f t="shared" ref="AM79:AM81" si="21">Y79+Z79+AA79+AB79+AC79+AD79+AE79+AF79+AG79+AH79+AI79+AJ79+AK79+AL79</f>
        <v>14291.650000000001</v>
      </c>
      <c r="AN79" s="46"/>
      <c r="AO79" s="17">
        <f t="shared" si="16"/>
        <v>411139.38</v>
      </c>
      <c r="AP79" s="17">
        <f t="shared" si="17"/>
        <v>0</v>
      </c>
      <c r="AQ79" s="17">
        <f t="shared" si="18"/>
        <v>0</v>
      </c>
      <c r="AR79" s="17">
        <f t="shared" si="19"/>
        <v>14291.650000000001</v>
      </c>
      <c r="AT79" s="17">
        <f t="shared" si="20"/>
        <v>425431.03</v>
      </c>
    </row>
    <row r="80" spans="1:46" ht="11.1" customHeight="1" x14ac:dyDescent="0.2">
      <c r="A80" s="12"/>
      <c r="B80" s="13"/>
      <c r="C80" s="24" t="s">
        <v>30</v>
      </c>
      <c r="D80" s="16">
        <v>0</v>
      </c>
      <c r="E80" s="16">
        <v>456402.20999999996</v>
      </c>
      <c r="F80" s="15">
        <f>+D80+E80</f>
        <v>456402.20999999996</v>
      </c>
      <c r="G80" s="16">
        <v>0</v>
      </c>
      <c r="H80" s="16">
        <v>0</v>
      </c>
      <c r="I80" s="15">
        <f>+G80+H80</f>
        <v>0</v>
      </c>
      <c r="J80" s="16">
        <v>0</v>
      </c>
      <c r="K80" s="16">
        <v>0</v>
      </c>
      <c r="L80" s="15">
        <f>+J80+K80</f>
        <v>0</v>
      </c>
      <c r="M80" s="15">
        <f>I80+L80</f>
        <v>0</v>
      </c>
      <c r="N80" s="16">
        <v>0</v>
      </c>
      <c r="O80" s="16">
        <v>0</v>
      </c>
      <c r="P80" s="15">
        <f>+N80+O80</f>
        <v>0</v>
      </c>
      <c r="Q80" s="16">
        <v>0</v>
      </c>
      <c r="R80" s="16">
        <v>0</v>
      </c>
      <c r="S80" s="16">
        <v>0</v>
      </c>
      <c r="T80" s="15">
        <f>+R80+S80</f>
        <v>0</v>
      </c>
      <c r="U80" s="16">
        <v>0</v>
      </c>
      <c r="V80" s="16">
        <v>0</v>
      </c>
      <c r="W80" s="16">
        <v>0</v>
      </c>
      <c r="X80" s="15">
        <f>W80+V80+U80+T80+Q80+P80</f>
        <v>0</v>
      </c>
      <c r="Y80" s="16">
        <v>82049.03</v>
      </c>
      <c r="Z80" s="16">
        <v>9133.92</v>
      </c>
      <c r="AA80" s="16">
        <v>0</v>
      </c>
      <c r="AB80" s="16">
        <v>0</v>
      </c>
      <c r="AC80" s="16">
        <v>513247.01</v>
      </c>
      <c r="AD80" s="16">
        <v>65200</v>
      </c>
      <c r="AE80" s="16">
        <v>0</v>
      </c>
      <c r="AF80" s="16">
        <v>0</v>
      </c>
      <c r="AG80" s="16">
        <v>0</v>
      </c>
      <c r="AH80" s="16">
        <v>84571.81</v>
      </c>
      <c r="AI80" s="16">
        <v>21819.62</v>
      </c>
      <c r="AJ80" s="16">
        <v>11818.539999999999</v>
      </c>
      <c r="AK80" s="16">
        <v>10024.25</v>
      </c>
      <c r="AL80" s="16">
        <v>0</v>
      </c>
      <c r="AM80" s="54">
        <f t="shared" si="21"/>
        <v>797864.18</v>
      </c>
      <c r="AN80" s="46"/>
      <c r="AO80" s="17">
        <f t="shared" si="16"/>
        <v>456402.20999999996</v>
      </c>
      <c r="AP80" s="17">
        <f t="shared" si="17"/>
        <v>0</v>
      </c>
      <c r="AQ80" s="17">
        <f t="shared" si="18"/>
        <v>0</v>
      </c>
      <c r="AR80" s="17">
        <f t="shared" si="19"/>
        <v>797864.18</v>
      </c>
      <c r="AT80" s="17">
        <f t="shared" si="20"/>
        <v>1254266.3900000001</v>
      </c>
    </row>
    <row r="81" spans="1:46" ht="11.1" customHeight="1" x14ac:dyDescent="0.2">
      <c r="A81" s="12"/>
      <c r="B81" s="13"/>
      <c r="C81" s="24" t="s">
        <v>31</v>
      </c>
      <c r="D81" s="16">
        <v>0</v>
      </c>
      <c r="E81" s="16">
        <v>0</v>
      </c>
      <c r="F81" s="15">
        <f>+D81+E81</f>
        <v>0</v>
      </c>
      <c r="G81" s="16">
        <v>0</v>
      </c>
      <c r="H81" s="16">
        <v>0</v>
      </c>
      <c r="I81" s="15">
        <f>+G81+H81</f>
        <v>0</v>
      </c>
      <c r="J81" s="16">
        <v>0</v>
      </c>
      <c r="K81" s="16">
        <v>0</v>
      </c>
      <c r="L81" s="15">
        <f>+J81+K81</f>
        <v>0</v>
      </c>
      <c r="M81" s="15">
        <f>I81+L81</f>
        <v>0</v>
      </c>
      <c r="N81" s="16">
        <v>0</v>
      </c>
      <c r="O81" s="16">
        <v>0</v>
      </c>
      <c r="P81" s="15">
        <f>+N81+O81</f>
        <v>0</v>
      </c>
      <c r="Q81" s="16">
        <v>0</v>
      </c>
      <c r="R81" s="16">
        <v>0</v>
      </c>
      <c r="S81" s="16">
        <v>0</v>
      </c>
      <c r="T81" s="15">
        <f>+R81+S81</f>
        <v>0</v>
      </c>
      <c r="U81" s="16">
        <v>0</v>
      </c>
      <c r="V81" s="16">
        <v>0</v>
      </c>
      <c r="W81" s="16">
        <v>0</v>
      </c>
      <c r="X81" s="15">
        <f>W81+V81+U81+T81+Q81+P81</f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54">
        <f t="shared" si="21"/>
        <v>0</v>
      </c>
      <c r="AN81" s="46"/>
      <c r="AO81" s="17">
        <f t="shared" si="16"/>
        <v>0</v>
      </c>
      <c r="AP81" s="17">
        <f t="shared" si="17"/>
        <v>0</v>
      </c>
      <c r="AQ81" s="17">
        <f t="shared" si="18"/>
        <v>0</v>
      </c>
      <c r="AR81" s="17">
        <f t="shared" si="19"/>
        <v>0</v>
      </c>
      <c r="AT81" s="17">
        <f t="shared" si="20"/>
        <v>0</v>
      </c>
    </row>
    <row r="82" spans="1:46" s="62" customFormat="1" ht="11.1" customHeight="1" x14ac:dyDescent="0.2">
      <c r="A82" s="58"/>
      <c r="B82" s="59"/>
      <c r="C82" s="60"/>
      <c r="D82" s="16"/>
      <c r="E82" s="16"/>
      <c r="F82" s="15"/>
      <c r="G82" s="16"/>
      <c r="H82" s="16"/>
      <c r="I82" s="15"/>
      <c r="J82" s="16"/>
      <c r="K82" s="16"/>
      <c r="L82" s="15"/>
      <c r="M82" s="15"/>
      <c r="N82" s="16"/>
      <c r="O82" s="16"/>
      <c r="P82" s="15"/>
      <c r="Q82" s="16"/>
      <c r="R82" s="16"/>
      <c r="S82" s="16"/>
      <c r="T82" s="15"/>
      <c r="U82" s="16"/>
      <c r="V82" s="16"/>
      <c r="W82" s="16"/>
      <c r="X82" s="15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5"/>
      <c r="AN82" s="61"/>
      <c r="AO82" s="17"/>
      <c r="AP82" s="17"/>
      <c r="AQ82" s="17"/>
      <c r="AR82" s="17"/>
      <c r="AT82" s="17"/>
    </row>
    <row r="83" spans="1:46" ht="11.1" customHeight="1" x14ac:dyDescent="0.2">
      <c r="A83" s="12"/>
      <c r="B83" s="13"/>
      <c r="C83" s="24" t="s">
        <v>35</v>
      </c>
      <c r="D83" s="16">
        <v>0</v>
      </c>
      <c r="E83" s="16">
        <v>29050.3</v>
      </c>
      <c r="F83" s="15">
        <f>+F84+F85+F86</f>
        <v>29050.3</v>
      </c>
      <c r="G83" s="16">
        <v>0</v>
      </c>
      <c r="H83" s="16">
        <v>0</v>
      </c>
      <c r="I83" s="15">
        <f>+I84+I85+I86</f>
        <v>0</v>
      </c>
      <c r="J83" s="16">
        <v>0</v>
      </c>
      <c r="K83" s="16">
        <v>0</v>
      </c>
      <c r="L83" s="15">
        <f>+L84+L85+L86</f>
        <v>0</v>
      </c>
      <c r="M83" s="15">
        <f>+M84+M85+M86</f>
        <v>0</v>
      </c>
      <c r="N83" s="16">
        <v>0</v>
      </c>
      <c r="O83" s="16">
        <v>0</v>
      </c>
      <c r="P83" s="15">
        <f>+P84+P85+P86</f>
        <v>0</v>
      </c>
      <c r="Q83" s="16">
        <v>0</v>
      </c>
      <c r="R83" s="16">
        <v>0</v>
      </c>
      <c r="S83" s="16">
        <v>0</v>
      </c>
      <c r="T83" s="15">
        <f>+T84+T85+T86</f>
        <v>0</v>
      </c>
      <c r="U83" s="16">
        <v>0</v>
      </c>
      <c r="V83" s="16">
        <v>0</v>
      </c>
      <c r="W83" s="16">
        <v>0</v>
      </c>
      <c r="X83" s="15">
        <f>+X84+X85+X86</f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93224</v>
      </c>
      <c r="AI83" s="16">
        <v>47370</v>
      </c>
      <c r="AJ83" s="16">
        <v>0</v>
      </c>
      <c r="AK83" s="16">
        <v>0</v>
      </c>
      <c r="AL83" s="16">
        <v>0</v>
      </c>
      <c r="AM83" s="15">
        <f>+AM84+AM85+AM86</f>
        <v>140594</v>
      </c>
      <c r="AN83" s="46"/>
      <c r="AO83" s="17">
        <f t="shared" si="16"/>
        <v>29050.3</v>
      </c>
      <c r="AP83" s="17">
        <f t="shared" si="17"/>
        <v>0</v>
      </c>
      <c r="AQ83" s="17">
        <f t="shared" si="18"/>
        <v>0</v>
      </c>
      <c r="AR83" s="17">
        <f t="shared" si="19"/>
        <v>140594</v>
      </c>
      <c r="AT83" s="17">
        <f t="shared" si="20"/>
        <v>169644.3</v>
      </c>
    </row>
    <row r="84" spans="1:46" ht="11.1" customHeight="1" x14ac:dyDescent="0.2">
      <c r="A84" s="12"/>
      <c r="B84" s="13"/>
      <c r="C84" s="24" t="s">
        <v>29</v>
      </c>
      <c r="D84" s="16">
        <v>0</v>
      </c>
      <c r="E84" s="16">
        <v>3000</v>
      </c>
      <c r="F84" s="15">
        <f>+D84+E84</f>
        <v>3000</v>
      </c>
      <c r="G84" s="16">
        <v>0</v>
      </c>
      <c r="H84" s="16">
        <v>0</v>
      </c>
      <c r="I84" s="15">
        <f>+G84+H84</f>
        <v>0</v>
      </c>
      <c r="J84" s="16">
        <v>0</v>
      </c>
      <c r="K84" s="16">
        <v>0</v>
      </c>
      <c r="L84" s="15">
        <f>+J84+K84</f>
        <v>0</v>
      </c>
      <c r="M84" s="15">
        <f>I84+L84</f>
        <v>0</v>
      </c>
      <c r="N84" s="16">
        <v>0</v>
      </c>
      <c r="O84" s="16">
        <v>0</v>
      </c>
      <c r="P84" s="15">
        <f>+N84+O84</f>
        <v>0</v>
      </c>
      <c r="Q84" s="16">
        <v>0</v>
      </c>
      <c r="R84" s="16">
        <v>0</v>
      </c>
      <c r="S84" s="16">
        <v>0</v>
      </c>
      <c r="T84" s="15">
        <f>+R84+S84</f>
        <v>0</v>
      </c>
      <c r="U84" s="16">
        <v>0</v>
      </c>
      <c r="V84" s="16">
        <v>0</v>
      </c>
      <c r="W84" s="16">
        <v>0</v>
      </c>
      <c r="X84" s="15">
        <f>W84+V84+U84+T84+Q84+P84</f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54">
        <f t="shared" ref="AM84:AM86" si="22">Y84+Z84+AA84+AB84+AC84+AD84+AE84+AF84+AG84+AH84+AI84+AJ84+AK84+AL84</f>
        <v>0</v>
      </c>
      <c r="AN84" s="46"/>
      <c r="AO84" s="17">
        <f t="shared" si="16"/>
        <v>3000</v>
      </c>
      <c r="AP84" s="17">
        <f t="shared" si="17"/>
        <v>0</v>
      </c>
      <c r="AQ84" s="17">
        <f t="shared" si="18"/>
        <v>0</v>
      </c>
      <c r="AR84" s="17">
        <f t="shared" si="19"/>
        <v>0</v>
      </c>
      <c r="AT84" s="17">
        <f t="shared" si="20"/>
        <v>3000</v>
      </c>
    </row>
    <row r="85" spans="1:46" ht="11.1" customHeight="1" x14ac:dyDescent="0.2">
      <c r="A85" s="12"/>
      <c r="B85" s="13"/>
      <c r="C85" s="24" t="s">
        <v>30</v>
      </c>
      <c r="D85" s="16">
        <v>0</v>
      </c>
      <c r="E85" s="16">
        <v>26050.3</v>
      </c>
      <c r="F85" s="15">
        <f>+D85+E85</f>
        <v>26050.3</v>
      </c>
      <c r="G85" s="16">
        <v>0</v>
      </c>
      <c r="H85" s="16">
        <v>0</v>
      </c>
      <c r="I85" s="15">
        <f>+G85+H85</f>
        <v>0</v>
      </c>
      <c r="J85" s="16">
        <v>0</v>
      </c>
      <c r="K85" s="16">
        <v>0</v>
      </c>
      <c r="L85" s="15">
        <f>+J85+K85</f>
        <v>0</v>
      </c>
      <c r="M85" s="15">
        <f>I85+L85</f>
        <v>0</v>
      </c>
      <c r="N85" s="16">
        <v>0</v>
      </c>
      <c r="O85" s="16">
        <v>0</v>
      </c>
      <c r="P85" s="15">
        <f>+N85+O85</f>
        <v>0</v>
      </c>
      <c r="Q85" s="16">
        <v>0</v>
      </c>
      <c r="R85" s="16">
        <v>0</v>
      </c>
      <c r="S85" s="16">
        <v>0</v>
      </c>
      <c r="T85" s="15">
        <f>+R85+S85</f>
        <v>0</v>
      </c>
      <c r="U85" s="16">
        <v>0</v>
      </c>
      <c r="V85" s="16">
        <v>0</v>
      </c>
      <c r="W85" s="16">
        <v>0</v>
      </c>
      <c r="X85" s="15">
        <f>W85+V85+U85+T85+Q85+P85</f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93224</v>
      </c>
      <c r="AI85" s="16">
        <v>47370</v>
      </c>
      <c r="AJ85" s="16">
        <v>0</v>
      </c>
      <c r="AK85" s="16">
        <v>0</v>
      </c>
      <c r="AL85" s="16">
        <v>0</v>
      </c>
      <c r="AM85" s="54">
        <f t="shared" si="22"/>
        <v>140594</v>
      </c>
      <c r="AN85" s="46"/>
      <c r="AO85" s="17">
        <f t="shared" si="16"/>
        <v>26050.3</v>
      </c>
      <c r="AP85" s="17">
        <f t="shared" si="17"/>
        <v>0</v>
      </c>
      <c r="AQ85" s="17">
        <f t="shared" si="18"/>
        <v>0</v>
      </c>
      <c r="AR85" s="17">
        <f t="shared" si="19"/>
        <v>140594</v>
      </c>
      <c r="AT85" s="17">
        <f t="shared" si="20"/>
        <v>166644.29999999999</v>
      </c>
    </row>
    <row r="86" spans="1:46" ht="11.1" customHeight="1" x14ac:dyDescent="0.2">
      <c r="A86" s="12"/>
      <c r="B86" s="13"/>
      <c r="C86" s="24" t="s">
        <v>31</v>
      </c>
      <c r="D86" s="16">
        <v>0</v>
      </c>
      <c r="E86" s="16">
        <v>0</v>
      </c>
      <c r="F86" s="15">
        <f>+D86+E86</f>
        <v>0</v>
      </c>
      <c r="G86" s="16">
        <v>0</v>
      </c>
      <c r="H86" s="16">
        <v>0</v>
      </c>
      <c r="I86" s="15">
        <f>+G86+H86</f>
        <v>0</v>
      </c>
      <c r="J86" s="16">
        <v>0</v>
      </c>
      <c r="K86" s="16">
        <v>0</v>
      </c>
      <c r="L86" s="15">
        <f>+J86+K86</f>
        <v>0</v>
      </c>
      <c r="M86" s="15">
        <f>I86+L86</f>
        <v>0</v>
      </c>
      <c r="N86" s="16">
        <v>0</v>
      </c>
      <c r="O86" s="16">
        <v>0</v>
      </c>
      <c r="P86" s="15">
        <f>+N86+O86</f>
        <v>0</v>
      </c>
      <c r="Q86" s="16">
        <v>0</v>
      </c>
      <c r="R86" s="16">
        <v>0</v>
      </c>
      <c r="S86" s="16">
        <v>0</v>
      </c>
      <c r="T86" s="15">
        <f>+R86+S86</f>
        <v>0</v>
      </c>
      <c r="U86" s="16">
        <v>0</v>
      </c>
      <c r="V86" s="16">
        <v>0</v>
      </c>
      <c r="W86" s="16">
        <v>0</v>
      </c>
      <c r="X86" s="15">
        <f>W86+V86+U86+T86+Q86+P86</f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54">
        <f t="shared" si="22"/>
        <v>0</v>
      </c>
      <c r="AN86" s="46"/>
      <c r="AO86" s="17">
        <f t="shared" si="16"/>
        <v>0</v>
      </c>
      <c r="AP86" s="17">
        <f t="shared" si="17"/>
        <v>0</v>
      </c>
      <c r="AQ86" s="17">
        <f t="shared" si="18"/>
        <v>0</v>
      </c>
      <c r="AR86" s="17">
        <f t="shared" si="19"/>
        <v>0</v>
      </c>
      <c r="AT86" s="17">
        <f t="shared" si="20"/>
        <v>0</v>
      </c>
    </row>
    <row r="87" spans="1:46" ht="11.1" customHeight="1" x14ac:dyDescent="0.2">
      <c r="A87" s="12"/>
      <c r="B87" s="13"/>
      <c r="C87" s="24"/>
      <c r="D87" s="16"/>
      <c r="E87" s="16"/>
      <c r="F87" s="15"/>
      <c r="G87" s="16"/>
      <c r="H87" s="16"/>
      <c r="I87" s="15"/>
      <c r="J87" s="16"/>
      <c r="K87" s="16"/>
      <c r="L87" s="15"/>
      <c r="M87" s="15"/>
      <c r="N87" s="16"/>
      <c r="O87" s="16"/>
      <c r="P87" s="15"/>
      <c r="Q87" s="16"/>
      <c r="R87" s="16"/>
      <c r="S87" s="16"/>
      <c r="T87" s="15"/>
      <c r="U87" s="16"/>
      <c r="V87" s="16"/>
      <c r="W87" s="16"/>
      <c r="X87" s="15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5"/>
      <c r="AN87" s="46"/>
      <c r="AO87" s="17"/>
      <c r="AP87" s="17"/>
      <c r="AQ87" s="17"/>
      <c r="AR87" s="17"/>
      <c r="AT87" s="17"/>
    </row>
    <row r="88" spans="1:46" ht="11.1" customHeight="1" x14ac:dyDescent="0.2">
      <c r="A88" s="12"/>
      <c r="B88" s="13"/>
      <c r="C88" s="24" t="s">
        <v>36</v>
      </c>
      <c r="D88" s="16">
        <v>0</v>
      </c>
      <c r="E88" s="16">
        <v>0</v>
      </c>
      <c r="F88" s="15">
        <f>+F89+F93</f>
        <v>0</v>
      </c>
      <c r="G88" s="16">
        <v>0</v>
      </c>
      <c r="H88" s="16">
        <v>0</v>
      </c>
      <c r="I88" s="15">
        <f>+I89+I93</f>
        <v>0</v>
      </c>
      <c r="J88" s="16">
        <v>0</v>
      </c>
      <c r="K88" s="16">
        <v>0</v>
      </c>
      <c r="L88" s="15">
        <f>+L89+L93</f>
        <v>0</v>
      </c>
      <c r="M88" s="15">
        <f>+M89+M93</f>
        <v>0</v>
      </c>
      <c r="N88" s="16">
        <v>0</v>
      </c>
      <c r="O88" s="16">
        <v>0</v>
      </c>
      <c r="P88" s="15">
        <f>+P89+P93</f>
        <v>0</v>
      </c>
      <c r="Q88" s="16">
        <v>0</v>
      </c>
      <c r="R88" s="16">
        <v>0</v>
      </c>
      <c r="S88" s="16">
        <v>0</v>
      </c>
      <c r="T88" s="15">
        <f>+T89+T93</f>
        <v>0</v>
      </c>
      <c r="U88" s="16">
        <v>0</v>
      </c>
      <c r="V88" s="16">
        <v>0</v>
      </c>
      <c r="W88" s="16">
        <v>0</v>
      </c>
      <c r="X88" s="15">
        <f>+X89+X93</f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5">
        <f>+AM89+AM93</f>
        <v>0</v>
      </c>
      <c r="AN88" s="46"/>
      <c r="AO88" s="17">
        <f t="shared" si="16"/>
        <v>0</v>
      </c>
      <c r="AP88" s="17">
        <f t="shared" si="17"/>
        <v>0</v>
      </c>
      <c r="AQ88" s="17">
        <f t="shared" si="18"/>
        <v>0</v>
      </c>
      <c r="AR88" s="17">
        <f t="shared" si="19"/>
        <v>0</v>
      </c>
      <c r="AT88" s="17">
        <f t="shared" si="20"/>
        <v>0</v>
      </c>
    </row>
    <row r="89" spans="1:46" ht="11.1" customHeight="1" x14ac:dyDescent="0.2">
      <c r="A89" s="12"/>
      <c r="B89" s="13"/>
      <c r="C89" s="24" t="s">
        <v>37</v>
      </c>
      <c r="D89" s="16">
        <v>0</v>
      </c>
      <c r="E89" s="16">
        <v>0</v>
      </c>
      <c r="F89" s="15">
        <f>+F90+F91</f>
        <v>0</v>
      </c>
      <c r="G89" s="16">
        <v>0</v>
      </c>
      <c r="H89" s="16">
        <v>0</v>
      </c>
      <c r="I89" s="15">
        <f>+I90+I91</f>
        <v>0</v>
      </c>
      <c r="J89" s="16">
        <v>0</v>
      </c>
      <c r="K89" s="16">
        <v>0</v>
      </c>
      <c r="L89" s="15">
        <f>+L90+L91</f>
        <v>0</v>
      </c>
      <c r="M89" s="15">
        <f>+M90+M91</f>
        <v>0</v>
      </c>
      <c r="N89" s="16">
        <v>0</v>
      </c>
      <c r="O89" s="16">
        <v>0</v>
      </c>
      <c r="P89" s="15">
        <f>+P90+P91</f>
        <v>0</v>
      </c>
      <c r="Q89" s="16">
        <v>0</v>
      </c>
      <c r="R89" s="16">
        <v>0</v>
      </c>
      <c r="S89" s="16">
        <v>0</v>
      </c>
      <c r="T89" s="15">
        <f>+T90+T91</f>
        <v>0</v>
      </c>
      <c r="U89" s="16">
        <v>0</v>
      </c>
      <c r="V89" s="16">
        <v>0</v>
      </c>
      <c r="W89" s="16">
        <v>0</v>
      </c>
      <c r="X89" s="15">
        <f>+X90+X91</f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5">
        <f>+AM90+AM91</f>
        <v>0</v>
      </c>
      <c r="AN89" s="46"/>
      <c r="AO89" s="17">
        <f t="shared" si="16"/>
        <v>0</v>
      </c>
      <c r="AP89" s="17">
        <f t="shared" si="17"/>
        <v>0</v>
      </c>
      <c r="AQ89" s="17">
        <f t="shared" si="18"/>
        <v>0</v>
      </c>
      <c r="AR89" s="17">
        <f t="shared" si="19"/>
        <v>0</v>
      </c>
      <c r="AT89" s="17">
        <f t="shared" si="20"/>
        <v>0</v>
      </c>
    </row>
    <row r="90" spans="1:46" ht="11.1" customHeight="1" x14ac:dyDescent="0.2">
      <c r="A90" s="12"/>
      <c r="B90" s="13"/>
      <c r="C90" s="24" t="s">
        <v>38</v>
      </c>
      <c r="D90" s="16">
        <v>0</v>
      </c>
      <c r="E90" s="16">
        <v>0</v>
      </c>
      <c r="F90" s="15">
        <f>+D90+E90</f>
        <v>0</v>
      </c>
      <c r="G90" s="16">
        <v>0</v>
      </c>
      <c r="H90" s="16">
        <v>0</v>
      </c>
      <c r="I90" s="15">
        <f>+G90+H90</f>
        <v>0</v>
      </c>
      <c r="J90" s="16">
        <v>0</v>
      </c>
      <c r="K90" s="16">
        <v>0</v>
      </c>
      <c r="L90" s="15">
        <f>+J90+K90</f>
        <v>0</v>
      </c>
      <c r="M90" s="15">
        <f>I90+L90</f>
        <v>0</v>
      </c>
      <c r="N90" s="16">
        <v>0</v>
      </c>
      <c r="O90" s="16">
        <v>0</v>
      </c>
      <c r="P90" s="15">
        <f>+N90+O90</f>
        <v>0</v>
      </c>
      <c r="Q90" s="16">
        <v>0</v>
      </c>
      <c r="R90" s="16">
        <v>0</v>
      </c>
      <c r="S90" s="16">
        <v>0</v>
      </c>
      <c r="T90" s="15">
        <f>+R90+S90</f>
        <v>0</v>
      </c>
      <c r="U90" s="16">
        <v>0</v>
      </c>
      <c r="V90" s="16">
        <v>0</v>
      </c>
      <c r="W90" s="16">
        <v>0</v>
      </c>
      <c r="X90" s="15">
        <f>W90+V90+U90+T90+Q90+P90</f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54">
        <f t="shared" ref="AM90:AM91" si="23">Y90+Z90+AA90+AB90+AC90+AD90+AE90+AF90+AG90+AH90+AI90+AJ90+AK90+AL90</f>
        <v>0</v>
      </c>
      <c r="AN90" s="46"/>
      <c r="AO90" s="17">
        <f t="shared" si="16"/>
        <v>0</v>
      </c>
      <c r="AP90" s="17">
        <f t="shared" si="17"/>
        <v>0</v>
      </c>
      <c r="AQ90" s="17">
        <f t="shared" si="18"/>
        <v>0</v>
      </c>
      <c r="AR90" s="17">
        <f t="shared" si="19"/>
        <v>0</v>
      </c>
      <c r="AT90" s="17">
        <f t="shared" si="20"/>
        <v>0</v>
      </c>
    </row>
    <row r="91" spans="1:46" ht="11.1" customHeight="1" x14ac:dyDescent="0.2">
      <c r="A91" s="12"/>
      <c r="B91" s="13"/>
      <c r="C91" s="24" t="s">
        <v>39</v>
      </c>
      <c r="D91" s="16">
        <v>0</v>
      </c>
      <c r="E91" s="16">
        <v>0</v>
      </c>
      <c r="F91" s="15">
        <f>+D91+E91</f>
        <v>0</v>
      </c>
      <c r="G91" s="16">
        <v>0</v>
      </c>
      <c r="H91" s="16">
        <v>0</v>
      </c>
      <c r="I91" s="15">
        <f>+G91+H91</f>
        <v>0</v>
      </c>
      <c r="J91" s="16">
        <v>0</v>
      </c>
      <c r="K91" s="16">
        <v>0</v>
      </c>
      <c r="L91" s="15">
        <f>+J91+K91</f>
        <v>0</v>
      </c>
      <c r="M91" s="15">
        <f>I91+L91</f>
        <v>0</v>
      </c>
      <c r="N91" s="16">
        <v>0</v>
      </c>
      <c r="O91" s="16">
        <v>0</v>
      </c>
      <c r="P91" s="15">
        <f>+N91+O91</f>
        <v>0</v>
      </c>
      <c r="Q91" s="16">
        <v>0</v>
      </c>
      <c r="R91" s="16">
        <v>0</v>
      </c>
      <c r="S91" s="16">
        <v>0</v>
      </c>
      <c r="T91" s="15">
        <f>+R91+S91</f>
        <v>0</v>
      </c>
      <c r="U91" s="16">
        <v>0</v>
      </c>
      <c r="V91" s="16">
        <v>0</v>
      </c>
      <c r="W91" s="16">
        <v>0</v>
      </c>
      <c r="X91" s="15">
        <f>W91+V91+U91+T91+Q91+P91</f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54">
        <f t="shared" si="23"/>
        <v>0</v>
      </c>
      <c r="AN91" s="46"/>
      <c r="AO91" s="17">
        <f t="shared" si="16"/>
        <v>0</v>
      </c>
      <c r="AP91" s="17">
        <f t="shared" si="17"/>
        <v>0</v>
      </c>
      <c r="AQ91" s="17">
        <f t="shared" si="18"/>
        <v>0</v>
      </c>
      <c r="AR91" s="17">
        <f t="shared" si="19"/>
        <v>0</v>
      </c>
      <c r="AT91" s="17">
        <f t="shared" si="20"/>
        <v>0</v>
      </c>
    </row>
    <row r="92" spans="1:46" ht="11.1" customHeight="1" x14ac:dyDescent="0.2">
      <c r="A92" s="12"/>
      <c r="B92" s="13"/>
      <c r="C92" s="24"/>
      <c r="D92" s="16"/>
      <c r="E92" s="16"/>
      <c r="F92" s="15"/>
      <c r="G92" s="16"/>
      <c r="H92" s="16"/>
      <c r="I92" s="15"/>
      <c r="J92" s="16"/>
      <c r="K92" s="16"/>
      <c r="L92" s="15"/>
      <c r="M92" s="15"/>
      <c r="N92" s="16"/>
      <c r="O92" s="16"/>
      <c r="P92" s="15"/>
      <c r="Q92" s="16"/>
      <c r="R92" s="16"/>
      <c r="S92" s="16"/>
      <c r="T92" s="15"/>
      <c r="U92" s="16"/>
      <c r="V92" s="16"/>
      <c r="W92" s="16"/>
      <c r="X92" s="15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5"/>
      <c r="AN92" s="46"/>
      <c r="AO92" s="17"/>
      <c r="AP92" s="17"/>
      <c r="AQ92" s="17"/>
      <c r="AR92" s="17"/>
      <c r="AT92" s="17"/>
    </row>
    <row r="93" spans="1:46" ht="11.1" customHeight="1" x14ac:dyDescent="0.2">
      <c r="A93" s="12"/>
      <c r="B93" s="13"/>
      <c r="C93" s="24" t="s">
        <v>40</v>
      </c>
      <c r="D93" s="16">
        <v>0</v>
      </c>
      <c r="E93" s="16">
        <v>0</v>
      </c>
      <c r="F93" s="15">
        <f>+F94+F95</f>
        <v>0</v>
      </c>
      <c r="G93" s="16">
        <v>0</v>
      </c>
      <c r="H93" s="16">
        <v>0</v>
      </c>
      <c r="I93" s="15">
        <f>+I94+I95</f>
        <v>0</v>
      </c>
      <c r="J93" s="16">
        <v>0</v>
      </c>
      <c r="K93" s="16">
        <v>0</v>
      </c>
      <c r="L93" s="15">
        <f>+L94+L95</f>
        <v>0</v>
      </c>
      <c r="M93" s="15">
        <f>+M94+M95</f>
        <v>0</v>
      </c>
      <c r="N93" s="16">
        <v>0</v>
      </c>
      <c r="O93" s="16">
        <v>0</v>
      </c>
      <c r="P93" s="15">
        <f>+P94+P95</f>
        <v>0</v>
      </c>
      <c r="Q93" s="16">
        <v>0</v>
      </c>
      <c r="R93" s="16">
        <v>0</v>
      </c>
      <c r="S93" s="16">
        <v>0</v>
      </c>
      <c r="T93" s="15">
        <f>+T94+T95</f>
        <v>0</v>
      </c>
      <c r="U93" s="16">
        <v>0</v>
      </c>
      <c r="V93" s="16">
        <v>0</v>
      </c>
      <c r="W93" s="16">
        <v>0</v>
      </c>
      <c r="X93" s="15">
        <f>+X94+X95</f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5">
        <f>+AM94+AM95</f>
        <v>0</v>
      </c>
      <c r="AN93" s="46"/>
      <c r="AO93" s="17">
        <f t="shared" si="16"/>
        <v>0</v>
      </c>
      <c r="AP93" s="17">
        <f t="shared" si="17"/>
        <v>0</v>
      </c>
      <c r="AQ93" s="17">
        <f t="shared" si="18"/>
        <v>0</v>
      </c>
      <c r="AR93" s="17">
        <f t="shared" si="19"/>
        <v>0</v>
      </c>
      <c r="AT93" s="17">
        <f t="shared" si="20"/>
        <v>0</v>
      </c>
    </row>
    <row r="94" spans="1:46" ht="11.1" customHeight="1" x14ac:dyDescent="0.2">
      <c r="A94" s="12"/>
      <c r="B94" s="13"/>
      <c r="C94" s="24" t="s">
        <v>38</v>
      </c>
      <c r="D94" s="16">
        <v>0</v>
      </c>
      <c r="E94" s="16">
        <v>0</v>
      </c>
      <c r="F94" s="15">
        <f>+D94+E94</f>
        <v>0</v>
      </c>
      <c r="G94" s="16">
        <v>0</v>
      </c>
      <c r="H94" s="16">
        <v>0</v>
      </c>
      <c r="I94" s="15">
        <f>+G94+H94</f>
        <v>0</v>
      </c>
      <c r="J94" s="16">
        <v>0</v>
      </c>
      <c r="K94" s="16">
        <v>0</v>
      </c>
      <c r="L94" s="15">
        <f>+J94+K94</f>
        <v>0</v>
      </c>
      <c r="M94" s="15">
        <f>I94+L94</f>
        <v>0</v>
      </c>
      <c r="N94" s="16">
        <v>0</v>
      </c>
      <c r="O94" s="16">
        <v>0</v>
      </c>
      <c r="P94" s="15">
        <f>+N94+O94</f>
        <v>0</v>
      </c>
      <c r="Q94" s="16">
        <v>0</v>
      </c>
      <c r="R94" s="16">
        <v>0</v>
      </c>
      <c r="S94" s="16">
        <v>0</v>
      </c>
      <c r="T94" s="15">
        <f>+R94+S94</f>
        <v>0</v>
      </c>
      <c r="U94" s="16">
        <v>0</v>
      </c>
      <c r="V94" s="16">
        <v>0</v>
      </c>
      <c r="W94" s="16">
        <v>0</v>
      </c>
      <c r="X94" s="15">
        <f>W94+V94+U94+T94+Q94+P94</f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54">
        <f t="shared" ref="AM94:AM95" si="24">Y94+Z94+AA94+AB94+AC94+AD94+AE94+AF94+AG94+AH94+AI94+AJ94+AK94+AL94</f>
        <v>0</v>
      </c>
      <c r="AN94" s="46"/>
      <c r="AO94" s="17">
        <f t="shared" si="16"/>
        <v>0</v>
      </c>
      <c r="AP94" s="17">
        <f t="shared" si="17"/>
        <v>0</v>
      </c>
      <c r="AQ94" s="17">
        <f t="shared" si="18"/>
        <v>0</v>
      </c>
      <c r="AR94" s="17">
        <f t="shared" si="19"/>
        <v>0</v>
      </c>
      <c r="AT94" s="17">
        <f t="shared" si="20"/>
        <v>0</v>
      </c>
    </row>
    <row r="95" spans="1:46" ht="11.1" customHeight="1" x14ac:dyDescent="0.2">
      <c r="A95" s="12"/>
      <c r="B95" s="13"/>
      <c r="C95" s="24" t="s">
        <v>39</v>
      </c>
      <c r="D95" s="16">
        <v>0</v>
      </c>
      <c r="E95" s="16">
        <v>0</v>
      </c>
      <c r="F95" s="15">
        <f>+D95+E95</f>
        <v>0</v>
      </c>
      <c r="G95" s="16">
        <v>0</v>
      </c>
      <c r="H95" s="16">
        <v>0</v>
      </c>
      <c r="I95" s="15">
        <f>+G95+H95</f>
        <v>0</v>
      </c>
      <c r="J95" s="16">
        <v>0</v>
      </c>
      <c r="K95" s="16">
        <v>0</v>
      </c>
      <c r="L95" s="15">
        <f>+J95+K95</f>
        <v>0</v>
      </c>
      <c r="M95" s="15">
        <f>I95+L95</f>
        <v>0</v>
      </c>
      <c r="N95" s="16">
        <v>0</v>
      </c>
      <c r="O95" s="16">
        <v>0</v>
      </c>
      <c r="P95" s="15">
        <f>+N95+O95</f>
        <v>0</v>
      </c>
      <c r="Q95" s="16">
        <v>0</v>
      </c>
      <c r="R95" s="16">
        <v>0</v>
      </c>
      <c r="S95" s="16">
        <v>0</v>
      </c>
      <c r="T95" s="15">
        <f>+R95+S95</f>
        <v>0</v>
      </c>
      <c r="U95" s="16">
        <v>0</v>
      </c>
      <c r="V95" s="16">
        <v>0</v>
      </c>
      <c r="W95" s="16">
        <v>0</v>
      </c>
      <c r="X95" s="15">
        <f>W95+V95+U95+T95+Q95+P95</f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54">
        <f t="shared" si="24"/>
        <v>0</v>
      </c>
      <c r="AN95" s="46"/>
      <c r="AO95" s="17">
        <f t="shared" si="16"/>
        <v>0</v>
      </c>
      <c r="AP95" s="17">
        <f t="shared" si="17"/>
        <v>0</v>
      </c>
      <c r="AQ95" s="17">
        <f t="shared" si="18"/>
        <v>0</v>
      </c>
      <c r="AR95" s="17">
        <f t="shared" si="19"/>
        <v>0</v>
      </c>
      <c r="AT95" s="17">
        <f t="shared" si="20"/>
        <v>0</v>
      </c>
    </row>
    <row r="96" spans="1:46" ht="11.1" customHeight="1" x14ac:dyDescent="0.2">
      <c r="A96" s="12"/>
      <c r="B96" s="13"/>
      <c r="C96" s="24"/>
      <c r="D96" s="16"/>
      <c r="E96" s="16"/>
      <c r="F96" s="15"/>
      <c r="G96" s="16"/>
      <c r="H96" s="16"/>
      <c r="I96" s="15"/>
      <c r="J96" s="16"/>
      <c r="K96" s="16"/>
      <c r="L96" s="15"/>
      <c r="M96" s="15"/>
      <c r="N96" s="16"/>
      <c r="O96" s="16"/>
      <c r="P96" s="15"/>
      <c r="Q96" s="16"/>
      <c r="R96" s="16"/>
      <c r="S96" s="16"/>
      <c r="T96" s="15"/>
      <c r="U96" s="16"/>
      <c r="V96" s="16"/>
      <c r="W96" s="16"/>
      <c r="X96" s="15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5"/>
      <c r="AN96" s="46"/>
      <c r="AO96" s="17"/>
      <c r="AP96" s="17"/>
      <c r="AQ96" s="17"/>
      <c r="AR96" s="17"/>
      <c r="AT96" s="17"/>
    </row>
    <row r="97" spans="1:46" ht="11.1" customHeight="1" x14ac:dyDescent="0.2">
      <c r="A97" s="12"/>
      <c r="B97" s="13"/>
      <c r="C97" s="24" t="s">
        <v>43</v>
      </c>
      <c r="D97" s="16">
        <v>0</v>
      </c>
      <c r="E97" s="16">
        <v>0</v>
      </c>
      <c r="F97" s="15">
        <f>+D97+E97</f>
        <v>0</v>
      </c>
      <c r="G97" s="16">
        <v>0</v>
      </c>
      <c r="H97" s="16">
        <v>0</v>
      </c>
      <c r="I97" s="15">
        <f>+G97+H97</f>
        <v>0</v>
      </c>
      <c r="J97" s="16">
        <v>0</v>
      </c>
      <c r="K97" s="16">
        <v>0</v>
      </c>
      <c r="L97" s="15">
        <f>+J97+K97</f>
        <v>0</v>
      </c>
      <c r="M97" s="15">
        <f>I97+L97</f>
        <v>0</v>
      </c>
      <c r="N97" s="16">
        <v>0</v>
      </c>
      <c r="O97" s="16">
        <v>0</v>
      </c>
      <c r="P97" s="15"/>
      <c r="Q97" s="16">
        <v>0</v>
      </c>
      <c r="R97" s="16">
        <v>0</v>
      </c>
      <c r="S97" s="16">
        <v>0</v>
      </c>
      <c r="T97" s="15"/>
      <c r="U97" s="16">
        <v>0</v>
      </c>
      <c r="V97" s="16">
        <v>0</v>
      </c>
      <c r="W97" s="16">
        <v>0</v>
      </c>
      <c r="X97" s="15">
        <f>W97+V97+U97+T97+Q97+P97</f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54">
        <f>Y97+Z97+AA97+AB97+AC97+AD97+AE97+AF97+AG97+AH97+AI97+AJ97+AK97+AL97</f>
        <v>0</v>
      </c>
      <c r="AN97" s="46"/>
      <c r="AO97" s="17">
        <f t="shared" si="16"/>
        <v>0</v>
      </c>
      <c r="AP97" s="17">
        <f t="shared" si="17"/>
        <v>0</v>
      </c>
      <c r="AQ97" s="17">
        <f t="shared" si="18"/>
        <v>0</v>
      </c>
      <c r="AR97" s="17">
        <f t="shared" si="19"/>
        <v>0</v>
      </c>
      <c r="AT97" s="17">
        <f t="shared" si="20"/>
        <v>0</v>
      </c>
    </row>
    <row r="98" spans="1:46" ht="11.1" customHeight="1" x14ac:dyDescent="0.2">
      <c r="A98" s="12"/>
      <c r="B98" s="13"/>
      <c r="C98" s="24"/>
      <c r="D98" s="16"/>
      <c r="E98" s="16"/>
      <c r="F98" s="15"/>
      <c r="G98" s="16"/>
      <c r="H98" s="16"/>
      <c r="I98" s="15"/>
      <c r="J98" s="16"/>
      <c r="K98" s="16"/>
      <c r="L98" s="15"/>
      <c r="M98" s="15"/>
      <c r="N98" s="16"/>
      <c r="O98" s="16"/>
      <c r="P98" s="15"/>
      <c r="Q98" s="16"/>
      <c r="R98" s="16"/>
      <c r="S98" s="16"/>
      <c r="T98" s="15"/>
      <c r="U98" s="16"/>
      <c r="V98" s="16"/>
      <c r="W98" s="16"/>
      <c r="X98" s="15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5"/>
      <c r="AN98" s="46"/>
      <c r="AO98" s="17"/>
      <c r="AP98" s="17"/>
      <c r="AQ98" s="17"/>
      <c r="AR98" s="17"/>
      <c r="AT98" s="17"/>
    </row>
    <row r="99" spans="1:46" ht="11.1" customHeight="1" x14ac:dyDescent="0.2">
      <c r="A99" s="12"/>
      <c r="B99" s="13" t="s">
        <v>44</v>
      </c>
      <c r="C99" s="24"/>
      <c r="D99" s="16">
        <v>485072</v>
      </c>
      <c r="E99" s="16">
        <v>726843</v>
      </c>
      <c r="F99" s="15">
        <f>+F100+F101</f>
        <v>1211915</v>
      </c>
      <c r="G99" s="16">
        <v>745427</v>
      </c>
      <c r="H99" s="16">
        <v>45229</v>
      </c>
      <c r="I99" s="15">
        <f>+I100+I101</f>
        <v>790656</v>
      </c>
      <c r="J99" s="16">
        <v>729542</v>
      </c>
      <c r="K99" s="16">
        <v>49648</v>
      </c>
      <c r="L99" s="15">
        <f>+L100+L101</f>
        <v>779190</v>
      </c>
      <c r="M99" s="15">
        <f>+M100+M101</f>
        <v>1569846</v>
      </c>
      <c r="N99" s="16">
        <v>55447</v>
      </c>
      <c r="O99" s="16">
        <v>0</v>
      </c>
      <c r="P99" s="15">
        <f>+P100+P101</f>
        <v>55447</v>
      </c>
      <c r="Q99" s="16">
        <v>0</v>
      </c>
      <c r="R99" s="16">
        <v>3386</v>
      </c>
      <c r="S99" s="16">
        <v>0</v>
      </c>
      <c r="T99" s="15">
        <f>+T100+T101</f>
        <v>3386</v>
      </c>
      <c r="U99" s="16">
        <v>0</v>
      </c>
      <c r="V99" s="16">
        <v>0</v>
      </c>
      <c r="W99" s="16">
        <v>0</v>
      </c>
      <c r="X99" s="15">
        <f>+X100+X101</f>
        <v>58833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5">
        <f>+AM100+AM101</f>
        <v>0</v>
      </c>
      <c r="AN99" s="46"/>
      <c r="AO99" s="17">
        <f t="shared" si="16"/>
        <v>1211915</v>
      </c>
      <c r="AP99" s="17">
        <f t="shared" si="17"/>
        <v>1569846</v>
      </c>
      <c r="AQ99" s="17">
        <f t="shared" si="18"/>
        <v>58833</v>
      </c>
      <c r="AR99" s="17">
        <f t="shared" si="19"/>
        <v>0</v>
      </c>
      <c r="AT99" s="17">
        <f t="shared" si="20"/>
        <v>2840594</v>
      </c>
    </row>
    <row r="100" spans="1:46" ht="11.1" customHeight="1" x14ac:dyDescent="0.2">
      <c r="A100" s="12"/>
      <c r="B100" s="13"/>
      <c r="C100" s="24" t="s">
        <v>45</v>
      </c>
      <c r="D100" s="16">
        <v>267747</v>
      </c>
      <c r="E100" s="16">
        <v>386261</v>
      </c>
      <c r="F100" s="15">
        <f>+D100+E100</f>
        <v>654008</v>
      </c>
      <c r="G100" s="16">
        <v>367088</v>
      </c>
      <c r="H100" s="16">
        <v>22338</v>
      </c>
      <c r="I100" s="15">
        <f>+G100+H100</f>
        <v>389426</v>
      </c>
      <c r="J100" s="16">
        <v>382623</v>
      </c>
      <c r="K100" s="16">
        <v>25546</v>
      </c>
      <c r="L100" s="15">
        <f>+J100+K100</f>
        <v>408169</v>
      </c>
      <c r="M100" s="15">
        <f>I100+L100</f>
        <v>797595</v>
      </c>
      <c r="N100" s="16">
        <v>30629</v>
      </c>
      <c r="O100" s="16">
        <v>0</v>
      </c>
      <c r="P100" s="15">
        <f>+N100+O100</f>
        <v>30629</v>
      </c>
      <c r="Q100" s="16">
        <v>0</v>
      </c>
      <c r="R100" s="16">
        <v>1754</v>
      </c>
      <c r="S100" s="16">
        <v>0</v>
      </c>
      <c r="T100" s="15">
        <f>+R100+S100</f>
        <v>1754</v>
      </c>
      <c r="U100" s="16">
        <v>0</v>
      </c>
      <c r="V100" s="16">
        <v>0</v>
      </c>
      <c r="W100" s="16">
        <v>0</v>
      </c>
      <c r="X100" s="15">
        <f>W100+V100+U100+T100+Q100+P100</f>
        <v>32383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54">
        <f t="shared" ref="AM100:AM101" si="25">Y100+Z100+AA100+AB100+AC100+AD100+AE100+AF100+AG100+AH100+AI100+AJ100+AK100+AL100</f>
        <v>0</v>
      </c>
      <c r="AN100" s="46"/>
      <c r="AO100" s="17">
        <f t="shared" si="16"/>
        <v>654008</v>
      </c>
      <c r="AP100" s="17">
        <f t="shared" si="17"/>
        <v>797595</v>
      </c>
      <c r="AQ100" s="17">
        <f t="shared" si="18"/>
        <v>32383</v>
      </c>
      <c r="AR100" s="17">
        <f t="shared" si="19"/>
        <v>0</v>
      </c>
      <c r="AT100" s="17">
        <f t="shared" si="20"/>
        <v>1483986</v>
      </c>
    </row>
    <row r="101" spans="1:46" ht="11.1" customHeight="1" x14ac:dyDescent="0.2">
      <c r="A101" s="12"/>
      <c r="B101" s="13"/>
      <c r="C101" s="24" t="s">
        <v>46</v>
      </c>
      <c r="D101" s="16">
        <v>217325</v>
      </c>
      <c r="E101" s="16">
        <v>340582</v>
      </c>
      <c r="F101" s="15">
        <f>+D101+E101</f>
        <v>557907</v>
      </c>
      <c r="G101" s="16">
        <v>378339</v>
      </c>
      <c r="H101" s="16">
        <v>22891</v>
      </c>
      <c r="I101" s="15">
        <f>+G101+H101</f>
        <v>401230</v>
      </c>
      <c r="J101" s="16">
        <v>346919</v>
      </c>
      <c r="K101" s="16">
        <v>24102</v>
      </c>
      <c r="L101" s="15">
        <f>+J101+K101</f>
        <v>371021</v>
      </c>
      <c r="M101" s="15">
        <f>I101+L101</f>
        <v>772251</v>
      </c>
      <c r="N101" s="16">
        <v>24818</v>
      </c>
      <c r="O101" s="16">
        <v>0</v>
      </c>
      <c r="P101" s="15">
        <f>+N101+O101</f>
        <v>24818</v>
      </c>
      <c r="Q101" s="16">
        <v>0</v>
      </c>
      <c r="R101" s="16">
        <v>1632</v>
      </c>
      <c r="S101" s="16">
        <v>0</v>
      </c>
      <c r="T101" s="15">
        <f>+R101+S101</f>
        <v>1632</v>
      </c>
      <c r="U101" s="16">
        <v>0</v>
      </c>
      <c r="V101" s="16">
        <v>0</v>
      </c>
      <c r="W101" s="16">
        <v>0</v>
      </c>
      <c r="X101" s="15">
        <f>W101+V101+U101+T101+Q101+P101</f>
        <v>26450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54">
        <f t="shared" si="25"/>
        <v>0</v>
      </c>
      <c r="AN101" s="46"/>
      <c r="AO101" s="17">
        <f t="shared" si="16"/>
        <v>557907</v>
      </c>
      <c r="AP101" s="17">
        <f t="shared" si="17"/>
        <v>772251</v>
      </c>
      <c r="AQ101" s="17">
        <f t="shared" si="18"/>
        <v>26450</v>
      </c>
      <c r="AR101" s="17">
        <f t="shared" si="19"/>
        <v>0</v>
      </c>
      <c r="AT101" s="17">
        <f t="shared" si="20"/>
        <v>1356608</v>
      </c>
    </row>
    <row r="102" spans="1:46" ht="11.1" customHeight="1" x14ac:dyDescent="0.2">
      <c r="A102" s="18"/>
      <c r="B102" s="19"/>
      <c r="C102" s="25"/>
      <c r="D102" s="47"/>
      <c r="E102" s="47"/>
      <c r="F102" s="20"/>
      <c r="G102" s="47"/>
      <c r="H102" s="47"/>
      <c r="I102" s="20"/>
      <c r="J102" s="47"/>
      <c r="K102" s="47"/>
      <c r="L102" s="20"/>
      <c r="M102" s="20"/>
      <c r="N102" s="47"/>
      <c r="O102" s="47"/>
      <c r="P102" s="20"/>
      <c r="Q102" s="47"/>
      <c r="R102" s="47"/>
      <c r="S102" s="47"/>
      <c r="T102" s="20"/>
      <c r="U102" s="47"/>
      <c r="V102" s="47"/>
      <c r="W102" s="47"/>
      <c r="X102" s="20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20"/>
      <c r="AN102" s="46"/>
      <c r="AO102" s="17"/>
      <c r="AP102" s="17"/>
      <c r="AQ102" s="17"/>
      <c r="AR102" s="17"/>
      <c r="AT102" s="63"/>
    </row>
    <row r="103" spans="1:46" ht="11.1" customHeight="1" x14ac:dyDescent="0.2">
      <c r="AF103" s="3"/>
      <c r="AN103" s="13"/>
    </row>
    <row r="104" spans="1:46" ht="11.1" customHeight="1" x14ac:dyDescent="0.2">
      <c r="AC104" s="21"/>
      <c r="AG104" s="48"/>
      <c r="AN104" s="13"/>
    </row>
    <row r="105" spans="1:46" x14ac:dyDescent="0.2">
      <c r="B105" s="2" t="s">
        <v>89</v>
      </c>
      <c r="AN105" s="13"/>
    </row>
    <row r="106" spans="1:46" x14ac:dyDescent="0.2">
      <c r="B106" s="2" t="s">
        <v>92</v>
      </c>
      <c r="K106" s="67">
        <f>+K107+K110</f>
        <v>49648</v>
      </c>
      <c r="AN106" s="13"/>
    </row>
    <row r="107" spans="1:46" x14ac:dyDescent="0.2">
      <c r="C107" s="2" t="s">
        <v>14</v>
      </c>
      <c r="K107" s="66">
        <f>+K108+K109</f>
        <v>49526</v>
      </c>
      <c r="AN107" s="13"/>
    </row>
    <row r="108" spans="1:46" x14ac:dyDescent="0.2">
      <c r="C108" s="2" t="s">
        <v>90</v>
      </c>
      <c r="K108" s="66">
        <v>25485</v>
      </c>
      <c r="AN108" s="13"/>
    </row>
    <row r="109" spans="1:46" x14ac:dyDescent="0.2">
      <c r="C109" s="2" t="s">
        <v>91</v>
      </c>
      <c r="K109" s="66">
        <v>24041</v>
      </c>
      <c r="AN109" s="13"/>
    </row>
    <row r="110" spans="1:46" x14ac:dyDescent="0.2">
      <c r="C110" s="2" t="s">
        <v>15</v>
      </c>
      <c r="K110" s="66">
        <f>+K111+K112</f>
        <v>122</v>
      </c>
    </row>
    <row r="111" spans="1:46" x14ac:dyDescent="0.2">
      <c r="C111" s="2" t="s">
        <v>90</v>
      </c>
      <c r="K111" s="66">
        <v>61</v>
      </c>
    </row>
    <row r="112" spans="1:46" x14ac:dyDescent="0.2">
      <c r="C112" s="2" t="s">
        <v>91</v>
      </c>
      <c r="K112" s="66">
        <v>61</v>
      </c>
    </row>
  </sheetData>
  <mergeCells count="62">
    <mergeCell ref="D7:F7"/>
    <mergeCell ref="G7:M7"/>
    <mergeCell ref="N7:X7"/>
    <mergeCell ref="Y7:AM7"/>
    <mergeCell ref="D8:E8"/>
    <mergeCell ref="F8:F9"/>
    <mergeCell ref="G8:I8"/>
    <mergeCell ref="J8:L8"/>
    <mergeCell ref="M8:M9"/>
    <mergeCell ref="N8:P8"/>
    <mergeCell ref="AC8:AC9"/>
    <mergeCell ref="AD8:AD9"/>
    <mergeCell ref="AF8:AF9"/>
    <mergeCell ref="Q8:Q9"/>
    <mergeCell ref="V8:V9"/>
    <mergeCell ref="W8:W9"/>
    <mergeCell ref="N58:P58"/>
    <mergeCell ref="AE58:AE59"/>
    <mergeCell ref="V58:V59"/>
    <mergeCell ref="W58:W59"/>
    <mergeCell ref="X58:X59"/>
    <mergeCell ref="Y58:Y59"/>
    <mergeCell ref="Z58:Z59"/>
    <mergeCell ref="AA58:AA59"/>
    <mergeCell ref="AB58:AB59"/>
    <mergeCell ref="AC58:AC59"/>
    <mergeCell ref="Q58:Q59"/>
    <mergeCell ref="R58:T58"/>
    <mergeCell ref="U58:U59"/>
    <mergeCell ref="AM8:AM9"/>
    <mergeCell ref="D57:F57"/>
    <mergeCell ref="G57:M57"/>
    <mergeCell ref="N57:X57"/>
    <mergeCell ref="Y57:AM57"/>
    <mergeCell ref="AI8:AI9"/>
    <mergeCell ref="AG8:AG9"/>
    <mergeCell ref="AH8:AH9"/>
    <mergeCell ref="AJ8:AJ9"/>
    <mergeCell ref="AK8:AK9"/>
    <mergeCell ref="AL8:AL9"/>
    <mergeCell ref="Z8:Z9"/>
    <mergeCell ref="AA8:AA9"/>
    <mergeCell ref="AB8:AB9"/>
    <mergeCell ref="R8:T8"/>
    <mergeCell ref="U8:U9"/>
    <mergeCell ref="D58:E58"/>
    <mergeCell ref="F58:F59"/>
    <mergeCell ref="G58:I58"/>
    <mergeCell ref="J58:L58"/>
    <mergeCell ref="M58:M59"/>
    <mergeCell ref="AM58:AM59"/>
    <mergeCell ref="AF58:AF59"/>
    <mergeCell ref="AG58:AG59"/>
    <mergeCell ref="AH58:AH59"/>
    <mergeCell ref="AI58:AI59"/>
    <mergeCell ref="AJ58:AJ59"/>
    <mergeCell ref="AK58:AK59"/>
    <mergeCell ref="AE8:AE9"/>
    <mergeCell ref="AD58:AD59"/>
    <mergeCell ref="X8:X9"/>
    <mergeCell ref="Y8:Y9"/>
    <mergeCell ref="AL58:AL59"/>
  </mergeCells>
  <printOptions horizontalCentered="1"/>
  <pageMargins left="0.5" right="0.5" top="1" bottom="0.75" header="0.5" footer="0.5"/>
  <pageSetup paperSize="9" scale="89" pageOrder="overThenDown" orientation="landscape" horizontalDpi="4294967294" verticalDpi="300" r:id="rId1"/>
  <headerFooter alignWithMargins="0"/>
  <rowBreaks count="1" manualBreakCount="1">
    <brk id="52" max="38" man="1"/>
  </rowBreaks>
  <colBreaks count="1" manualBreakCount="1">
    <brk id="24" max="10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7030A0"/>
  </sheetPr>
  <dimension ref="A1:L99"/>
  <sheetViews>
    <sheetView workbookViewId="0">
      <selection activeCell="D18" sqref="D18"/>
    </sheetView>
  </sheetViews>
  <sheetFormatPr defaultRowHeight="12" x14ac:dyDescent="0.2"/>
  <cols>
    <col min="1" max="1" width="2.1640625" style="2" customWidth="1"/>
    <col min="2" max="2" width="5.5" style="2" customWidth="1"/>
    <col min="3" max="3" width="24.5" style="2" customWidth="1"/>
    <col min="4" max="4" width="12.83203125" style="2" customWidth="1"/>
    <col min="5" max="5" width="9.33203125" style="2"/>
    <col min="6" max="6" width="2.1640625" style="2" customWidth="1"/>
    <col min="7" max="7" width="5.5" style="2" customWidth="1"/>
    <col min="8" max="8" width="24.5" style="2" customWidth="1"/>
    <col min="9" max="9" width="12.83203125" style="2" customWidth="1"/>
    <col min="10" max="16384" width="9.33203125" style="2"/>
  </cols>
  <sheetData>
    <row r="1" spans="1:12" ht="11.1" customHeight="1" x14ac:dyDescent="0.2">
      <c r="A1" s="1" t="s">
        <v>82</v>
      </c>
    </row>
    <row r="2" spans="1:12" ht="11.1" customHeight="1" x14ac:dyDescent="0.2">
      <c r="A2" s="1" t="s">
        <v>1</v>
      </c>
      <c r="F2" s="1"/>
    </row>
    <row r="3" spans="1:12" ht="11.1" customHeight="1" x14ac:dyDescent="0.2">
      <c r="A3" s="2" t="s">
        <v>83</v>
      </c>
    </row>
    <row r="4" spans="1:12" ht="11.1" customHeight="1" x14ac:dyDescent="0.2">
      <c r="A4" s="3" t="s">
        <v>84</v>
      </c>
      <c r="F4" s="3"/>
    </row>
    <row r="5" spans="1:12" ht="11.1" customHeight="1" x14ac:dyDescent="0.2">
      <c r="A5" s="68" t="s">
        <v>3</v>
      </c>
      <c r="B5" s="69"/>
      <c r="C5" s="70"/>
      <c r="D5" s="64" t="s">
        <v>11</v>
      </c>
      <c r="F5" s="68" t="s">
        <v>3</v>
      </c>
      <c r="G5" s="69"/>
      <c r="H5" s="70"/>
      <c r="I5" s="64" t="s">
        <v>11</v>
      </c>
    </row>
    <row r="6" spans="1:12" ht="12" customHeight="1" x14ac:dyDescent="0.2">
      <c r="A6" s="109"/>
      <c r="B6" s="110"/>
      <c r="C6" s="111"/>
      <c r="D6" s="112" t="s">
        <v>93</v>
      </c>
      <c r="F6" s="109"/>
      <c r="G6" s="110"/>
      <c r="H6" s="111"/>
      <c r="I6" s="112" t="s">
        <v>93</v>
      </c>
    </row>
    <row r="7" spans="1:12" x14ac:dyDescent="0.2">
      <c r="A7" s="71"/>
      <c r="B7" s="72"/>
      <c r="C7" s="73"/>
      <c r="D7" s="113"/>
      <c r="F7" s="71"/>
      <c r="G7" s="72"/>
      <c r="H7" s="73"/>
      <c r="I7" s="113"/>
    </row>
    <row r="8" spans="1:12" ht="11.1" customHeight="1" x14ac:dyDescent="0.2">
      <c r="A8" s="9"/>
      <c r="B8" s="10"/>
      <c r="C8" s="10"/>
      <c r="D8" s="11"/>
      <c r="F8" s="9" t="s">
        <v>25</v>
      </c>
      <c r="G8" s="10"/>
      <c r="H8" s="10"/>
      <c r="I8" s="11"/>
    </row>
    <row r="9" spans="1:12" ht="11.1" customHeight="1" x14ac:dyDescent="0.2">
      <c r="A9" s="12" t="s">
        <v>12</v>
      </c>
      <c r="B9" s="13"/>
      <c r="C9" s="13"/>
      <c r="D9" s="14"/>
      <c r="F9" s="12"/>
      <c r="G9" s="13"/>
      <c r="H9" s="13"/>
      <c r="I9" s="14"/>
    </row>
    <row r="10" spans="1:12" ht="11.1" customHeight="1" x14ac:dyDescent="0.2">
      <c r="A10" s="12"/>
      <c r="B10" s="13"/>
      <c r="C10" s="13"/>
      <c r="D10" s="14"/>
      <c r="F10" s="12"/>
      <c r="G10" s="13" t="s">
        <v>26</v>
      </c>
      <c r="H10" s="13"/>
      <c r="I10" s="15">
        <v>8376.34</v>
      </c>
      <c r="K10" s="17"/>
      <c r="L10" s="17"/>
    </row>
    <row r="11" spans="1:12" ht="11.1" customHeight="1" x14ac:dyDescent="0.2">
      <c r="A11" s="12"/>
      <c r="B11" s="13"/>
      <c r="C11" s="13"/>
      <c r="D11" s="14"/>
      <c r="F11" s="12"/>
      <c r="G11" s="13"/>
      <c r="H11" s="13"/>
      <c r="I11" s="15"/>
      <c r="K11" s="17"/>
      <c r="L11" s="17"/>
    </row>
    <row r="12" spans="1:12" ht="11.1" customHeight="1" x14ac:dyDescent="0.2">
      <c r="A12" s="12"/>
      <c r="B12" s="13" t="s">
        <v>13</v>
      </c>
      <c r="C12" s="13"/>
      <c r="D12" s="15">
        <v>18</v>
      </c>
      <c r="E12" s="17"/>
      <c r="F12" s="12"/>
      <c r="G12" s="13"/>
      <c r="H12" s="13" t="s">
        <v>27</v>
      </c>
      <c r="I12" s="15">
        <v>8376.34</v>
      </c>
      <c r="K12" s="17"/>
      <c r="L12" s="17"/>
    </row>
    <row r="13" spans="1:12" ht="11.1" customHeight="1" x14ac:dyDescent="0.2">
      <c r="A13" s="12"/>
      <c r="B13" s="13"/>
      <c r="C13" s="13" t="s">
        <v>14</v>
      </c>
      <c r="D13" s="15">
        <v>18</v>
      </c>
      <c r="E13" s="17"/>
      <c r="F13" s="12"/>
      <c r="G13" s="13"/>
      <c r="H13" s="13"/>
      <c r="I13" s="15"/>
      <c r="K13" s="17"/>
      <c r="L13" s="17"/>
    </row>
    <row r="14" spans="1:12" ht="11.1" customHeight="1" x14ac:dyDescent="0.2">
      <c r="A14" s="12"/>
      <c r="B14" s="13"/>
      <c r="C14" s="13" t="s">
        <v>15</v>
      </c>
      <c r="D14" s="15">
        <v>0</v>
      </c>
      <c r="E14" s="17"/>
      <c r="F14" s="12"/>
      <c r="G14" s="13"/>
      <c r="H14" s="13" t="s">
        <v>28</v>
      </c>
      <c r="I14" s="15">
        <v>0</v>
      </c>
      <c r="K14" s="17"/>
      <c r="L14" s="17"/>
    </row>
    <row r="15" spans="1:12" ht="11.1" customHeight="1" x14ac:dyDescent="0.2">
      <c r="A15" s="12"/>
      <c r="B15" s="13"/>
      <c r="C15" s="13"/>
      <c r="D15" s="15"/>
      <c r="E15" s="17"/>
      <c r="F15" s="12"/>
      <c r="G15" s="13"/>
      <c r="H15" s="13" t="s">
        <v>29</v>
      </c>
      <c r="I15" s="15">
        <v>0</v>
      </c>
      <c r="K15" s="17"/>
      <c r="L15" s="17"/>
    </row>
    <row r="16" spans="1:12" ht="11.1" customHeight="1" x14ac:dyDescent="0.2">
      <c r="A16" s="12"/>
      <c r="B16" s="13" t="s">
        <v>16</v>
      </c>
      <c r="C16" s="13"/>
      <c r="D16" s="15">
        <v>8579.0400000000009</v>
      </c>
      <c r="E16" s="17"/>
      <c r="F16" s="12"/>
      <c r="G16" s="13"/>
      <c r="H16" s="13" t="s">
        <v>30</v>
      </c>
      <c r="I16" s="15">
        <v>0</v>
      </c>
      <c r="K16" s="17"/>
      <c r="L16" s="17"/>
    </row>
    <row r="17" spans="1:12" ht="11.1" customHeight="1" x14ac:dyDescent="0.2">
      <c r="A17" s="12"/>
      <c r="B17" s="13"/>
      <c r="C17" s="13" t="s">
        <v>14</v>
      </c>
      <c r="D17" s="15">
        <v>8579.0400000000009</v>
      </c>
      <c r="E17" s="17"/>
      <c r="F17" s="12"/>
      <c r="G17" s="13"/>
      <c r="H17" s="13" t="s">
        <v>31</v>
      </c>
      <c r="I17" s="15">
        <v>0</v>
      </c>
      <c r="K17" s="17"/>
      <c r="L17" s="17"/>
    </row>
    <row r="18" spans="1:12" ht="11.1" customHeight="1" x14ac:dyDescent="0.2">
      <c r="A18" s="12"/>
      <c r="B18" s="13"/>
      <c r="C18" s="13" t="s">
        <v>15</v>
      </c>
      <c r="D18" s="15">
        <v>0</v>
      </c>
      <c r="E18" s="17"/>
      <c r="F18" s="12"/>
      <c r="G18" s="13"/>
      <c r="H18" s="13"/>
      <c r="I18" s="15"/>
      <c r="K18" s="17"/>
      <c r="L18" s="17"/>
    </row>
    <row r="19" spans="1:12" ht="11.1" customHeight="1" x14ac:dyDescent="0.2">
      <c r="A19" s="12"/>
      <c r="B19" s="13"/>
      <c r="C19" s="13"/>
      <c r="D19" s="15"/>
      <c r="E19" s="17"/>
      <c r="F19" s="12"/>
      <c r="G19" s="13"/>
      <c r="H19" s="13" t="s">
        <v>32</v>
      </c>
      <c r="I19" s="15">
        <v>8376.34</v>
      </c>
      <c r="K19" s="17"/>
      <c r="L19" s="17"/>
    </row>
    <row r="20" spans="1:12" ht="11.1" customHeight="1" x14ac:dyDescent="0.2">
      <c r="A20" s="12"/>
      <c r="B20" s="13" t="s">
        <v>17</v>
      </c>
      <c r="C20" s="13"/>
      <c r="D20" s="15">
        <v>5432.4000000000005</v>
      </c>
      <c r="E20" s="17"/>
      <c r="F20" s="12"/>
      <c r="G20" s="13"/>
      <c r="H20" s="13" t="s">
        <v>29</v>
      </c>
      <c r="I20" s="15">
        <v>2000</v>
      </c>
      <c r="K20" s="17"/>
      <c r="L20" s="17"/>
    </row>
    <row r="21" spans="1:12" ht="11.1" customHeight="1" x14ac:dyDescent="0.2">
      <c r="A21" s="12"/>
      <c r="B21" s="13"/>
      <c r="C21" s="13" t="s">
        <v>14</v>
      </c>
      <c r="D21" s="15">
        <v>5432.4000000000005</v>
      </c>
      <c r="E21" s="17"/>
      <c r="F21" s="12"/>
      <c r="G21" s="13"/>
      <c r="H21" s="13" t="s">
        <v>30</v>
      </c>
      <c r="I21" s="15">
        <v>6376.34</v>
      </c>
      <c r="K21" s="17"/>
      <c r="L21" s="17"/>
    </row>
    <row r="22" spans="1:12" ht="11.1" customHeight="1" x14ac:dyDescent="0.2">
      <c r="A22" s="12"/>
      <c r="B22" s="13"/>
      <c r="C22" s="13" t="s">
        <v>15</v>
      </c>
      <c r="D22" s="15">
        <v>0</v>
      </c>
      <c r="E22" s="17"/>
      <c r="F22" s="12"/>
      <c r="G22" s="13"/>
      <c r="H22" s="13" t="s">
        <v>31</v>
      </c>
      <c r="I22" s="15">
        <v>0</v>
      </c>
      <c r="K22" s="17"/>
      <c r="L22" s="17"/>
    </row>
    <row r="23" spans="1:12" ht="11.1" customHeight="1" x14ac:dyDescent="0.2">
      <c r="A23" s="12"/>
      <c r="B23" s="13"/>
      <c r="C23" s="13"/>
      <c r="D23" s="15"/>
      <c r="E23" s="17"/>
      <c r="F23" s="12"/>
      <c r="G23" s="13"/>
      <c r="H23" s="13"/>
      <c r="I23" s="15"/>
      <c r="K23" s="17"/>
      <c r="L23" s="17"/>
    </row>
    <row r="24" spans="1:12" ht="11.1" customHeight="1" x14ac:dyDescent="0.2">
      <c r="A24" s="12"/>
      <c r="B24" s="13" t="s">
        <v>18</v>
      </c>
      <c r="C24" s="13"/>
      <c r="D24" s="15">
        <v>19830.510000000002</v>
      </c>
      <c r="E24" s="17"/>
      <c r="F24" s="12"/>
      <c r="G24" s="13"/>
      <c r="H24" s="13" t="s">
        <v>33</v>
      </c>
      <c r="I24" s="15">
        <v>0</v>
      </c>
      <c r="K24" s="17"/>
      <c r="L24" s="17"/>
    </row>
    <row r="25" spans="1:12" ht="11.1" customHeight="1" x14ac:dyDescent="0.2">
      <c r="A25" s="12"/>
      <c r="B25" s="13"/>
      <c r="C25" s="13" t="s">
        <v>14</v>
      </c>
      <c r="D25" s="15">
        <v>19830.510000000002</v>
      </c>
      <c r="E25" s="17"/>
      <c r="F25" s="12"/>
      <c r="G25" s="13"/>
      <c r="H25" s="13"/>
      <c r="I25" s="15"/>
      <c r="K25" s="17"/>
      <c r="L25" s="17"/>
    </row>
    <row r="26" spans="1:12" ht="11.1" customHeight="1" x14ac:dyDescent="0.2">
      <c r="A26" s="12"/>
      <c r="B26" s="13"/>
      <c r="C26" s="13" t="s">
        <v>15</v>
      </c>
      <c r="D26" s="15">
        <v>0</v>
      </c>
      <c r="E26" s="17"/>
      <c r="F26" s="12"/>
      <c r="G26" s="13"/>
      <c r="H26" s="13" t="s">
        <v>34</v>
      </c>
      <c r="I26" s="15">
        <v>0</v>
      </c>
      <c r="K26" s="17"/>
      <c r="L26" s="17"/>
    </row>
    <row r="27" spans="1:12" ht="11.1" customHeight="1" x14ac:dyDescent="0.2">
      <c r="A27" s="12"/>
      <c r="B27" s="13"/>
      <c r="C27" s="13"/>
      <c r="D27" s="15"/>
      <c r="E27" s="17"/>
      <c r="F27" s="12"/>
      <c r="G27" s="13"/>
      <c r="H27" s="13" t="s">
        <v>29</v>
      </c>
      <c r="I27" s="15">
        <v>0</v>
      </c>
      <c r="K27" s="17"/>
      <c r="L27" s="17"/>
    </row>
    <row r="28" spans="1:12" ht="11.1" customHeight="1" x14ac:dyDescent="0.2">
      <c r="A28" s="12"/>
      <c r="B28" s="13" t="s">
        <v>19</v>
      </c>
      <c r="C28" s="13"/>
      <c r="D28" s="15">
        <v>854.66</v>
      </c>
      <c r="E28" s="17"/>
      <c r="F28" s="12"/>
      <c r="G28" s="13"/>
      <c r="H28" s="13" t="s">
        <v>30</v>
      </c>
      <c r="I28" s="15">
        <v>0</v>
      </c>
      <c r="K28" s="17"/>
      <c r="L28" s="17"/>
    </row>
    <row r="29" spans="1:12" ht="11.1" customHeight="1" x14ac:dyDescent="0.2">
      <c r="A29" s="12"/>
      <c r="B29" s="13"/>
      <c r="C29" s="13" t="s">
        <v>14</v>
      </c>
      <c r="D29" s="15">
        <v>854.66</v>
      </c>
      <c r="E29" s="17"/>
      <c r="F29" s="12"/>
      <c r="G29" s="13"/>
      <c r="H29" s="13" t="s">
        <v>31</v>
      </c>
      <c r="I29" s="15">
        <v>0</v>
      </c>
      <c r="K29" s="17"/>
      <c r="L29" s="17"/>
    </row>
    <row r="30" spans="1:12" ht="11.1" customHeight="1" x14ac:dyDescent="0.2">
      <c r="A30" s="12"/>
      <c r="B30" s="13"/>
      <c r="C30" s="13" t="s">
        <v>15</v>
      </c>
      <c r="D30" s="15">
        <v>0</v>
      </c>
      <c r="E30" s="17"/>
      <c r="F30" s="12"/>
      <c r="G30" s="13"/>
      <c r="H30" s="13"/>
      <c r="I30" s="15"/>
      <c r="K30" s="17"/>
      <c r="L30" s="17"/>
    </row>
    <row r="31" spans="1:12" ht="11.1" customHeight="1" x14ac:dyDescent="0.2">
      <c r="A31" s="12"/>
      <c r="B31" s="13"/>
      <c r="C31" s="13"/>
      <c r="D31" s="15"/>
      <c r="E31" s="17"/>
      <c r="F31" s="12"/>
      <c r="G31" s="13"/>
      <c r="H31" s="13" t="s">
        <v>35</v>
      </c>
      <c r="I31" s="15">
        <v>0</v>
      </c>
      <c r="K31" s="17"/>
      <c r="L31" s="17"/>
    </row>
    <row r="32" spans="1:12" ht="11.1" customHeight="1" x14ac:dyDescent="0.2">
      <c r="A32" s="12"/>
      <c r="B32" s="13" t="s">
        <v>20</v>
      </c>
      <c r="C32" s="13"/>
      <c r="D32" s="15">
        <v>176.68</v>
      </c>
      <c r="E32" s="17"/>
      <c r="F32" s="12"/>
      <c r="G32" s="13"/>
      <c r="H32" s="13" t="s">
        <v>29</v>
      </c>
      <c r="I32" s="15">
        <v>0</v>
      </c>
      <c r="K32" s="17"/>
      <c r="L32" s="17"/>
    </row>
    <row r="33" spans="1:12" ht="11.1" customHeight="1" x14ac:dyDescent="0.2">
      <c r="A33" s="12"/>
      <c r="B33" s="13"/>
      <c r="C33" s="13" t="s">
        <v>14</v>
      </c>
      <c r="D33" s="15">
        <v>176.68</v>
      </c>
      <c r="E33" s="17"/>
      <c r="F33" s="12"/>
      <c r="G33" s="13"/>
      <c r="H33" s="13" t="s">
        <v>30</v>
      </c>
      <c r="I33" s="15">
        <v>0</v>
      </c>
      <c r="K33" s="17"/>
      <c r="L33" s="17"/>
    </row>
    <row r="34" spans="1:12" ht="11.1" customHeight="1" x14ac:dyDescent="0.2">
      <c r="A34" s="12"/>
      <c r="B34" s="13"/>
      <c r="C34" s="13" t="s">
        <v>15</v>
      </c>
      <c r="D34" s="15">
        <v>0</v>
      </c>
      <c r="E34" s="17"/>
      <c r="F34" s="12"/>
      <c r="G34" s="13"/>
      <c r="H34" s="13" t="s">
        <v>31</v>
      </c>
      <c r="I34" s="15">
        <v>0</v>
      </c>
      <c r="K34" s="17"/>
      <c r="L34" s="17"/>
    </row>
    <row r="35" spans="1:12" ht="11.1" customHeight="1" x14ac:dyDescent="0.2">
      <c r="A35" s="12"/>
      <c r="B35" s="13"/>
      <c r="C35" s="13"/>
      <c r="D35" s="15"/>
      <c r="E35" s="17"/>
      <c r="F35" s="12"/>
      <c r="G35" s="13"/>
      <c r="H35" s="13"/>
      <c r="I35" s="15"/>
      <c r="K35" s="17"/>
      <c r="L35" s="17"/>
    </row>
    <row r="36" spans="1:12" ht="11.1" customHeight="1" x14ac:dyDescent="0.2">
      <c r="A36" s="12"/>
      <c r="B36" s="13" t="s">
        <v>21</v>
      </c>
      <c r="C36" s="13"/>
      <c r="D36" s="15">
        <v>58.849999999999994</v>
      </c>
      <c r="E36" s="17"/>
      <c r="F36" s="12"/>
      <c r="G36" s="13"/>
      <c r="H36" s="13" t="s">
        <v>36</v>
      </c>
      <c r="I36" s="15">
        <v>0</v>
      </c>
      <c r="K36" s="17"/>
      <c r="L36" s="17"/>
    </row>
    <row r="37" spans="1:12" ht="11.1" customHeight="1" x14ac:dyDescent="0.2">
      <c r="A37" s="12"/>
      <c r="B37" s="13"/>
      <c r="C37" s="13" t="s">
        <v>14</v>
      </c>
      <c r="D37" s="15">
        <v>58.849999999999994</v>
      </c>
      <c r="E37" s="17"/>
      <c r="F37" s="12"/>
      <c r="G37" s="13"/>
      <c r="H37" s="13" t="s">
        <v>37</v>
      </c>
      <c r="I37" s="15">
        <v>0</v>
      </c>
      <c r="K37" s="17"/>
      <c r="L37" s="17"/>
    </row>
    <row r="38" spans="1:12" ht="11.1" customHeight="1" x14ac:dyDescent="0.2">
      <c r="A38" s="12"/>
      <c r="B38" s="13"/>
      <c r="C38" s="13" t="s">
        <v>15</v>
      </c>
      <c r="D38" s="15">
        <v>0</v>
      </c>
      <c r="E38" s="17"/>
      <c r="F38" s="12"/>
      <c r="G38" s="13"/>
      <c r="H38" s="13" t="s">
        <v>38</v>
      </c>
      <c r="I38" s="15">
        <v>0</v>
      </c>
      <c r="K38" s="17"/>
      <c r="L38" s="17"/>
    </row>
    <row r="39" spans="1:12" ht="11.1" customHeight="1" x14ac:dyDescent="0.2">
      <c r="A39" s="12"/>
      <c r="B39" s="13"/>
      <c r="C39" s="13"/>
      <c r="D39" s="15"/>
      <c r="E39" s="17"/>
      <c r="F39" s="12"/>
      <c r="G39" s="13"/>
      <c r="H39" s="13" t="s">
        <v>39</v>
      </c>
      <c r="I39" s="15">
        <v>0</v>
      </c>
      <c r="K39" s="17"/>
      <c r="L39" s="17"/>
    </row>
    <row r="40" spans="1:12" ht="11.1" customHeight="1" x14ac:dyDescent="0.2">
      <c r="A40" s="12"/>
      <c r="B40" s="13" t="s">
        <v>22</v>
      </c>
      <c r="C40" s="13"/>
      <c r="D40" s="15">
        <v>0</v>
      </c>
      <c r="E40" s="17"/>
      <c r="F40" s="12"/>
      <c r="G40" s="13"/>
      <c r="H40" s="13"/>
      <c r="I40" s="15"/>
      <c r="K40" s="17"/>
      <c r="L40" s="17"/>
    </row>
    <row r="41" spans="1:12" ht="11.1" customHeight="1" x14ac:dyDescent="0.2">
      <c r="A41" s="12"/>
      <c r="B41" s="13"/>
      <c r="C41" s="13" t="s">
        <v>14</v>
      </c>
      <c r="D41" s="15">
        <v>0</v>
      </c>
      <c r="E41" s="17"/>
      <c r="F41" s="12"/>
      <c r="G41" s="13"/>
      <c r="H41" s="13" t="s">
        <v>40</v>
      </c>
      <c r="I41" s="15">
        <v>0</v>
      </c>
      <c r="K41" s="17"/>
      <c r="L41" s="17"/>
    </row>
    <row r="42" spans="1:12" ht="11.1" customHeight="1" x14ac:dyDescent="0.2">
      <c r="A42" s="12"/>
      <c r="B42" s="13"/>
      <c r="C42" s="13" t="s">
        <v>15</v>
      </c>
      <c r="D42" s="15">
        <v>0</v>
      </c>
      <c r="E42" s="17"/>
      <c r="F42" s="12"/>
      <c r="G42" s="13"/>
      <c r="H42" s="13" t="s">
        <v>38</v>
      </c>
      <c r="I42" s="15">
        <v>0</v>
      </c>
      <c r="K42" s="17"/>
      <c r="L42" s="17"/>
    </row>
    <row r="43" spans="1:12" ht="11.1" customHeight="1" x14ac:dyDescent="0.2">
      <c r="A43" s="12"/>
      <c r="B43" s="13"/>
      <c r="C43" s="13"/>
      <c r="D43" s="15"/>
      <c r="E43" s="17"/>
      <c r="F43" s="12"/>
      <c r="G43" s="13"/>
      <c r="H43" s="13" t="s">
        <v>39</v>
      </c>
      <c r="I43" s="15">
        <v>0</v>
      </c>
      <c r="K43" s="17"/>
      <c r="L43" s="17"/>
    </row>
    <row r="44" spans="1:12" ht="11.1" customHeight="1" x14ac:dyDescent="0.2">
      <c r="A44" s="12"/>
      <c r="B44" s="13" t="s">
        <v>23</v>
      </c>
      <c r="C44" s="13"/>
      <c r="D44" s="15">
        <v>5274.1200000000008</v>
      </c>
      <c r="E44" s="17"/>
      <c r="F44" s="12"/>
      <c r="G44" s="13"/>
      <c r="H44" s="13"/>
      <c r="I44" s="15"/>
      <c r="K44" s="17"/>
      <c r="L44" s="17"/>
    </row>
    <row r="45" spans="1:12" ht="11.1" customHeight="1" x14ac:dyDescent="0.2">
      <c r="A45" s="12"/>
      <c r="B45" s="13"/>
      <c r="C45" s="13" t="s">
        <v>14</v>
      </c>
      <c r="D45" s="15">
        <v>5274.1200000000008</v>
      </c>
      <c r="E45" s="17"/>
      <c r="F45" s="12"/>
      <c r="G45" s="13"/>
      <c r="H45" s="13" t="s">
        <v>43</v>
      </c>
      <c r="I45" s="15">
        <v>0</v>
      </c>
      <c r="K45" s="17"/>
      <c r="L45" s="17"/>
    </row>
    <row r="46" spans="1:12" ht="11.1" customHeight="1" x14ac:dyDescent="0.2">
      <c r="A46" s="12"/>
      <c r="B46" s="13"/>
      <c r="C46" s="13" t="s">
        <v>15</v>
      </c>
      <c r="D46" s="15">
        <v>0</v>
      </c>
      <c r="E46" s="17"/>
      <c r="F46" s="12"/>
      <c r="G46" s="13"/>
      <c r="H46" s="13"/>
      <c r="I46" s="15"/>
      <c r="K46" s="17"/>
      <c r="L46" s="17"/>
    </row>
    <row r="47" spans="1:12" ht="11.1" customHeight="1" x14ac:dyDescent="0.2">
      <c r="A47" s="12"/>
      <c r="B47" s="13"/>
      <c r="C47" s="13"/>
      <c r="D47" s="15"/>
      <c r="F47" s="12"/>
      <c r="G47" s="13" t="s">
        <v>44</v>
      </c>
      <c r="H47" s="13"/>
      <c r="I47" s="15">
        <v>0</v>
      </c>
      <c r="K47" s="17"/>
      <c r="L47" s="17"/>
    </row>
    <row r="48" spans="1:12" ht="11.1" customHeight="1" x14ac:dyDescent="0.2">
      <c r="A48" s="12"/>
      <c r="B48" s="13"/>
      <c r="C48" s="13"/>
      <c r="D48" s="15"/>
      <c r="F48" s="12"/>
      <c r="G48" s="13"/>
      <c r="H48" s="13" t="s">
        <v>45</v>
      </c>
      <c r="I48" s="15">
        <v>0</v>
      </c>
      <c r="K48" s="17"/>
      <c r="L48" s="17"/>
    </row>
    <row r="49" spans="1:12" ht="11.1" customHeight="1" x14ac:dyDescent="0.2">
      <c r="A49" s="18"/>
      <c r="B49" s="19"/>
      <c r="C49" s="19"/>
      <c r="D49" s="20"/>
      <c r="F49" s="18"/>
      <c r="G49" s="19"/>
      <c r="H49" s="19" t="s">
        <v>46</v>
      </c>
      <c r="I49" s="20">
        <v>0</v>
      </c>
      <c r="K49" s="17"/>
      <c r="L49" s="17"/>
    </row>
    <row r="50" spans="1:12" ht="11.1" customHeight="1" x14ac:dyDescent="0.2"/>
    <row r="51" spans="1:12" ht="11.1" customHeight="1" x14ac:dyDescent="0.2">
      <c r="E51" s="21"/>
      <c r="I51" s="1"/>
    </row>
    <row r="52" spans="1:12" ht="11.1" customHeight="1" x14ac:dyDescent="0.2"/>
    <row r="53" spans="1:12" ht="11.1" customHeight="1" x14ac:dyDescent="0.2"/>
    <row r="54" spans="1:12" ht="11.1" customHeight="1" x14ac:dyDescent="0.2"/>
    <row r="55" spans="1:12" ht="11.1" customHeight="1" x14ac:dyDescent="0.2"/>
    <row r="56" spans="1:12" ht="11.1" customHeight="1" x14ac:dyDescent="0.2"/>
    <row r="57" spans="1:12" ht="11.1" customHeight="1" x14ac:dyDescent="0.2"/>
    <row r="58" spans="1:12" ht="11.1" customHeight="1" x14ac:dyDescent="0.2"/>
    <row r="59" spans="1:12" ht="11.1" customHeight="1" x14ac:dyDescent="0.2"/>
    <row r="60" spans="1:12" ht="11.1" customHeight="1" x14ac:dyDescent="0.2"/>
    <row r="61" spans="1:12" ht="11.1" customHeight="1" x14ac:dyDescent="0.2"/>
    <row r="62" spans="1:12" ht="11.1" customHeight="1" x14ac:dyDescent="0.2"/>
    <row r="63" spans="1:12" ht="11.1" customHeight="1" x14ac:dyDescent="0.2"/>
    <row r="64" spans="1:12" ht="11.1" customHeight="1" x14ac:dyDescent="0.2"/>
    <row r="65" ht="11.1" customHeight="1" x14ac:dyDescent="0.2"/>
    <row r="66" ht="11.1" customHeight="1" x14ac:dyDescent="0.2"/>
    <row r="67" ht="11.1" customHeight="1" x14ac:dyDescent="0.2"/>
    <row r="68" ht="11.1" customHeight="1" x14ac:dyDescent="0.2"/>
    <row r="69" ht="11.1" customHeight="1" x14ac:dyDescent="0.2"/>
    <row r="70" ht="11.1" customHeight="1" x14ac:dyDescent="0.2"/>
    <row r="71" ht="11.1" customHeight="1" x14ac:dyDescent="0.2"/>
    <row r="72" ht="11.1" customHeight="1" x14ac:dyDescent="0.2"/>
    <row r="73" ht="11.1" customHeight="1" x14ac:dyDescent="0.2"/>
    <row r="74" ht="11.1" customHeight="1" x14ac:dyDescent="0.2"/>
    <row r="75" ht="11.1" customHeight="1" x14ac:dyDescent="0.2"/>
    <row r="76" ht="11.1" customHeight="1" x14ac:dyDescent="0.2"/>
    <row r="77" ht="11.1" customHeight="1" x14ac:dyDescent="0.2"/>
    <row r="78" ht="11.1" customHeight="1" x14ac:dyDescent="0.2"/>
    <row r="79" ht="11.1" customHeight="1" x14ac:dyDescent="0.2"/>
    <row r="80" ht="11.1" customHeight="1" x14ac:dyDescent="0.2"/>
    <row r="81" ht="11.1" customHeight="1" x14ac:dyDescent="0.2"/>
    <row r="82" ht="11.1" customHeight="1" x14ac:dyDescent="0.2"/>
    <row r="83" ht="11.1" customHeight="1" x14ac:dyDescent="0.2"/>
    <row r="84" ht="11.1" customHeight="1" x14ac:dyDescent="0.2"/>
    <row r="85" ht="11.1" customHeight="1" x14ac:dyDescent="0.2"/>
    <row r="86" ht="11.1" customHeight="1" x14ac:dyDescent="0.2"/>
    <row r="87" ht="11.1" customHeight="1" x14ac:dyDescent="0.2"/>
    <row r="88" ht="11.1" customHeight="1" x14ac:dyDescent="0.2"/>
    <row r="89" ht="11.1" customHeight="1" x14ac:dyDescent="0.2"/>
    <row r="90" ht="11.1" customHeight="1" x14ac:dyDescent="0.2"/>
    <row r="91" ht="11.1" customHeight="1" x14ac:dyDescent="0.2"/>
    <row r="92" ht="11.1" customHeight="1" x14ac:dyDescent="0.2"/>
    <row r="93" ht="11.1" customHeight="1" x14ac:dyDescent="0.2"/>
    <row r="94" ht="11.1" customHeight="1" x14ac:dyDescent="0.2"/>
    <row r="95" ht="11.1" customHeight="1" x14ac:dyDescent="0.2"/>
    <row r="96" ht="11.1" customHeight="1" x14ac:dyDescent="0.2"/>
    <row r="97" ht="11.1" customHeight="1" x14ac:dyDescent="0.2"/>
    <row r="98" ht="11.1" customHeight="1" x14ac:dyDescent="0.2"/>
    <row r="99" ht="11.1" customHeight="1" x14ac:dyDescent="0.2"/>
  </sheetData>
  <mergeCells count="4">
    <mergeCell ref="A5:C7"/>
    <mergeCell ref="F5:H7"/>
    <mergeCell ref="D6:D7"/>
    <mergeCell ref="I6:I7"/>
  </mergeCells>
  <printOptions horizontalCentered="1"/>
  <pageMargins left="0.75" right="0.75" top="1" bottom="0.75" header="0.5" footer="0.5"/>
  <pageSetup paperSize="9" scale="90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MOC</vt:lpstr>
      <vt:lpstr>MOC-B</vt:lpstr>
      <vt:lpstr>MOC-A</vt:lpstr>
      <vt:lpstr>'MOC-B'!Print_Area</vt:lpstr>
      <vt:lpstr>'MOC-B'!Print_Titles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nmjacinto</dc:creator>
  <cp:lastModifiedBy>Nicole M. Jacinto</cp:lastModifiedBy>
  <dcterms:created xsi:type="dcterms:W3CDTF">2016-07-18T06:29:51Z</dcterms:created>
  <dcterms:modified xsi:type="dcterms:W3CDTF">2017-08-02T08:09:25Z</dcterms:modified>
</cp:coreProperties>
</file>