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4160" yWindow="405" windowWidth="13845" windowHeight="6390" activeTab="2"/>
  </bookViews>
  <sheets>
    <sheet name="MOC" sheetId="1" r:id="rId1"/>
    <sheet name="MOC-B" sheetId="2" r:id="rId2"/>
    <sheet name="MOC-A" sheetId="3" r:id="rId3"/>
  </sheets>
  <definedNames>
    <definedName name="_xlnm.Print_Area" localSheetId="1">'MOC-B'!$A$1:$AI$104</definedName>
    <definedName name="_xlnm.Print_Titles" localSheetId="1">'MOC-B'!$A:$C</definedName>
  </definedNames>
  <calcPr calcId="144525" fullCalcOnLoad="1"/>
</workbook>
</file>

<file path=xl/calcChain.xml><?xml version="1.0" encoding="utf-8"?>
<calcChain xmlns="http://schemas.openxmlformats.org/spreadsheetml/2006/main">
  <c r="AO101" i="2" l="1"/>
  <c r="AL101" i="2"/>
  <c r="AJ101" i="2"/>
  <c r="T101" i="2"/>
  <c r="AN101" i="2" s="1"/>
  <c r="P101" i="2"/>
  <c r="L101" i="2"/>
  <c r="I101" i="2"/>
  <c r="F101" i="2"/>
  <c r="AL100" i="2"/>
  <c r="AJ100" i="2"/>
  <c r="AO100" i="2" s="1"/>
  <c r="T100" i="2"/>
  <c r="AN100" i="2" s="1"/>
  <c r="P100" i="2"/>
  <c r="L100" i="2"/>
  <c r="I100" i="2"/>
  <c r="M100" i="2" s="1"/>
  <c r="F100" i="2"/>
  <c r="AL99" i="2"/>
  <c r="AJ99" i="2"/>
  <c r="AO99" i="2" s="1"/>
  <c r="T99" i="2"/>
  <c r="AN99" i="2" s="1"/>
  <c r="P99" i="2"/>
  <c r="L99" i="2"/>
  <c r="I99" i="2"/>
  <c r="F99" i="2"/>
  <c r="AN97" i="2"/>
  <c r="AJ97" i="2"/>
  <c r="AO97" i="2" s="1"/>
  <c r="T97" i="2"/>
  <c r="L97" i="2"/>
  <c r="I97" i="2"/>
  <c r="M97" i="2" s="1"/>
  <c r="AM97" i="2" s="1"/>
  <c r="F97" i="2"/>
  <c r="AL97" i="2" s="1"/>
  <c r="AJ95" i="2"/>
  <c r="AO95" i="2" s="1"/>
  <c r="T95" i="2"/>
  <c r="AN95" i="2" s="1"/>
  <c r="P95" i="2"/>
  <c r="L95" i="2"/>
  <c r="I95" i="2"/>
  <c r="M95" i="2" s="1"/>
  <c r="AM95" i="2" s="1"/>
  <c r="F95" i="2"/>
  <c r="AL95" i="2" s="1"/>
  <c r="AJ94" i="2"/>
  <c r="AO94" i="2" s="1"/>
  <c r="T94" i="2"/>
  <c r="AN94" i="2" s="1"/>
  <c r="P94" i="2"/>
  <c r="L94" i="2"/>
  <c r="I94" i="2"/>
  <c r="M94" i="2" s="1"/>
  <c r="M93" i="2" s="1"/>
  <c r="AM93" i="2" s="1"/>
  <c r="F94" i="2"/>
  <c r="AL94" i="2" s="1"/>
  <c r="AJ93" i="2"/>
  <c r="AO93" i="2" s="1"/>
  <c r="T93" i="2"/>
  <c r="AN93" i="2" s="1"/>
  <c r="P93" i="2"/>
  <c r="L93" i="2"/>
  <c r="I93" i="2"/>
  <c r="F93" i="2"/>
  <c r="AL93" i="2" s="1"/>
  <c r="AJ91" i="2"/>
  <c r="AO91" i="2" s="1"/>
  <c r="T91" i="2"/>
  <c r="AN91" i="2" s="1"/>
  <c r="P91" i="2"/>
  <c r="L91" i="2"/>
  <c r="I91" i="2"/>
  <c r="M91" i="2" s="1"/>
  <c r="AM91" i="2" s="1"/>
  <c r="F91" i="2"/>
  <c r="AL91" i="2" s="1"/>
  <c r="AJ90" i="2"/>
  <c r="AO90" i="2" s="1"/>
  <c r="P90" i="2"/>
  <c r="T90" i="2" s="1"/>
  <c r="L90" i="2"/>
  <c r="L89" i="2" s="1"/>
  <c r="L88" i="2" s="1"/>
  <c r="I90" i="2"/>
  <c r="I89" i="2" s="1"/>
  <c r="I88" i="2" s="1"/>
  <c r="F90" i="2"/>
  <c r="AL90" i="2" s="1"/>
  <c r="P89" i="2"/>
  <c r="P88" i="2" s="1"/>
  <c r="F89" i="2"/>
  <c r="AL89" i="2" s="1"/>
  <c r="F88" i="2"/>
  <c r="AL88" i="2" s="1"/>
  <c r="AJ86" i="2"/>
  <c r="AO86" i="2" s="1"/>
  <c r="T86" i="2"/>
  <c r="AN86" i="2" s="1"/>
  <c r="P86" i="2"/>
  <c r="L86" i="2"/>
  <c r="I86" i="2"/>
  <c r="M86" i="2" s="1"/>
  <c r="AM86" i="2" s="1"/>
  <c r="F86" i="2"/>
  <c r="AL86" i="2" s="1"/>
  <c r="AJ85" i="2"/>
  <c r="AJ83" i="2" s="1"/>
  <c r="AO83" i="2" s="1"/>
  <c r="P85" i="2"/>
  <c r="T85" i="2" s="1"/>
  <c r="AN85" i="2" s="1"/>
  <c r="L85" i="2"/>
  <c r="I85" i="2"/>
  <c r="F85" i="2"/>
  <c r="AL85" i="2" s="1"/>
  <c r="AO84" i="2"/>
  <c r="AJ84" i="2"/>
  <c r="P84" i="2"/>
  <c r="T84" i="2" s="1"/>
  <c r="L84" i="2"/>
  <c r="L83" i="2" s="1"/>
  <c r="I84" i="2"/>
  <c r="F84" i="2"/>
  <c r="AL84" i="2" s="1"/>
  <c r="F83" i="2"/>
  <c r="AL83" i="2" s="1"/>
  <c r="AJ81" i="2"/>
  <c r="AO81" i="2" s="1"/>
  <c r="T81" i="2"/>
  <c r="AN81" i="2" s="1"/>
  <c r="P81" i="2"/>
  <c r="L81" i="2"/>
  <c r="I81" i="2"/>
  <c r="M81" i="2" s="1"/>
  <c r="AM81" i="2" s="1"/>
  <c r="F81" i="2"/>
  <c r="AL81" i="2" s="1"/>
  <c r="AJ80" i="2"/>
  <c r="AJ78" i="2" s="1"/>
  <c r="P80" i="2"/>
  <c r="T80" i="2" s="1"/>
  <c r="AN80" i="2" s="1"/>
  <c r="L80" i="2"/>
  <c r="I80" i="2"/>
  <c r="F80" i="2"/>
  <c r="AL80" i="2" s="1"/>
  <c r="AO79" i="2"/>
  <c r="AJ79" i="2"/>
  <c r="P79" i="2"/>
  <c r="T79" i="2" s="1"/>
  <c r="L79" i="2"/>
  <c r="L78" i="2" s="1"/>
  <c r="I79" i="2"/>
  <c r="F79" i="2"/>
  <c r="AL79" i="2" s="1"/>
  <c r="F78" i="2"/>
  <c r="AL78" i="2" s="1"/>
  <c r="AJ74" i="2"/>
  <c r="AO74" i="2" s="1"/>
  <c r="P74" i="2"/>
  <c r="T74" i="2" s="1"/>
  <c r="AN74" i="2" s="1"/>
  <c r="L74" i="2"/>
  <c r="I74" i="2"/>
  <c r="F74" i="2"/>
  <c r="AL74" i="2" s="1"/>
  <c r="AO73" i="2"/>
  <c r="AJ73" i="2"/>
  <c r="P73" i="2"/>
  <c r="T73" i="2" s="1"/>
  <c r="AN73" i="2" s="1"/>
  <c r="L73" i="2"/>
  <c r="L71" i="2" s="1"/>
  <c r="L64" i="2" s="1"/>
  <c r="I73" i="2"/>
  <c r="F73" i="2"/>
  <c r="AL73" i="2" s="1"/>
  <c r="AO72" i="2"/>
  <c r="AJ72" i="2"/>
  <c r="T72" i="2"/>
  <c r="AN72" i="2" s="1"/>
  <c r="P72" i="2"/>
  <c r="P71" i="2" s="1"/>
  <c r="L72" i="2"/>
  <c r="I72" i="2"/>
  <c r="M72" i="2" s="1"/>
  <c r="AM72" i="2" s="1"/>
  <c r="F72" i="2"/>
  <c r="AL72" i="2" s="1"/>
  <c r="AJ71" i="2"/>
  <c r="AO71" i="2" s="1"/>
  <c r="I71" i="2"/>
  <c r="AJ69" i="2"/>
  <c r="AO69" i="2" s="1"/>
  <c r="P69" i="2"/>
  <c r="T69" i="2" s="1"/>
  <c r="AN69" i="2" s="1"/>
  <c r="L69" i="2"/>
  <c r="I69" i="2"/>
  <c r="F69" i="2"/>
  <c r="AL69" i="2" s="1"/>
  <c r="AO68" i="2"/>
  <c r="AJ68" i="2"/>
  <c r="P68" i="2"/>
  <c r="T68" i="2" s="1"/>
  <c r="AN68" i="2" s="1"/>
  <c r="L68" i="2"/>
  <c r="I68" i="2"/>
  <c r="F68" i="2"/>
  <c r="AL68" i="2" s="1"/>
  <c r="AO67" i="2"/>
  <c r="AJ67" i="2"/>
  <c r="T67" i="2"/>
  <c r="AN67" i="2" s="1"/>
  <c r="P67" i="2"/>
  <c r="P66" i="2" s="1"/>
  <c r="P64" i="2" s="1"/>
  <c r="L67" i="2"/>
  <c r="I67" i="2"/>
  <c r="M67" i="2" s="1"/>
  <c r="AM67" i="2" s="1"/>
  <c r="F67" i="2"/>
  <c r="AL67" i="2" s="1"/>
  <c r="AJ66" i="2"/>
  <c r="AO66" i="2" s="1"/>
  <c r="L66" i="2"/>
  <c r="I66" i="2"/>
  <c r="I64" i="2" s="1"/>
  <c r="AO46" i="2"/>
  <c r="AJ46" i="2"/>
  <c r="T46" i="2"/>
  <c r="AN46" i="2" s="1"/>
  <c r="P46" i="2"/>
  <c r="L46" i="2"/>
  <c r="I46" i="2"/>
  <c r="M46" i="2" s="1"/>
  <c r="AM46" i="2" s="1"/>
  <c r="F46" i="2"/>
  <c r="AL46" i="2" s="1"/>
  <c r="AJ45" i="2"/>
  <c r="AO45" i="2" s="1"/>
  <c r="T45" i="2"/>
  <c r="AN45" i="2" s="1"/>
  <c r="P45" i="2"/>
  <c r="L45" i="2"/>
  <c r="I45" i="2"/>
  <c r="M45" i="2" s="1"/>
  <c r="F45" i="2"/>
  <c r="AL45" i="2" s="1"/>
  <c r="AJ44" i="2"/>
  <c r="AO44" i="2" s="1"/>
  <c r="T44" i="2"/>
  <c r="AN44" i="2" s="1"/>
  <c r="P44" i="2"/>
  <c r="L44" i="2"/>
  <c r="I44" i="2"/>
  <c r="F44" i="2"/>
  <c r="AL44" i="2" s="1"/>
  <c r="AJ42" i="2"/>
  <c r="AO42" i="2" s="1"/>
  <c r="T42" i="2"/>
  <c r="AN42" i="2" s="1"/>
  <c r="P42" i="2"/>
  <c r="L42" i="2"/>
  <c r="I42" i="2"/>
  <c r="M42" i="2" s="1"/>
  <c r="AM42" i="2" s="1"/>
  <c r="F42" i="2"/>
  <c r="AL42" i="2" s="1"/>
  <c r="AQ42" i="2" s="1"/>
  <c r="AJ41" i="2"/>
  <c r="AO41" i="2" s="1"/>
  <c r="T41" i="2"/>
  <c r="AN41" i="2" s="1"/>
  <c r="P41" i="2"/>
  <c r="L41" i="2"/>
  <c r="I41" i="2"/>
  <c r="M41" i="2" s="1"/>
  <c r="F41" i="2"/>
  <c r="AL41" i="2" s="1"/>
  <c r="AJ40" i="2"/>
  <c r="AO40" i="2" s="1"/>
  <c r="T40" i="2"/>
  <c r="AN40" i="2" s="1"/>
  <c r="P40" i="2"/>
  <c r="L40" i="2"/>
  <c r="I40" i="2"/>
  <c r="F40" i="2"/>
  <c r="AL40" i="2" s="1"/>
  <c r="AJ38" i="2"/>
  <c r="AO38" i="2" s="1"/>
  <c r="T38" i="2"/>
  <c r="AN38" i="2" s="1"/>
  <c r="P38" i="2"/>
  <c r="L38" i="2"/>
  <c r="I38" i="2"/>
  <c r="M38" i="2" s="1"/>
  <c r="AM38" i="2" s="1"/>
  <c r="F38" i="2"/>
  <c r="AL38" i="2" s="1"/>
  <c r="AJ37" i="2"/>
  <c r="AO37" i="2" s="1"/>
  <c r="T37" i="2"/>
  <c r="AN37" i="2" s="1"/>
  <c r="P37" i="2"/>
  <c r="L37" i="2"/>
  <c r="I37" i="2"/>
  <c r="M37" i="2" s="1"/>
  <c r="F37" i="2"/>
  <c r="AL37" i="2" s="1"/>
  <c r="AJ36" i="2"/>
  <c r="AO36" i="2" s="1"/>
  <c r="T36" i="2"/>
  <c r="AN36" i="2" s="1"/>
  <c r="P36" i="2"/>
  <c r="L36" i="2"/>
  <c r="I36" i="2"/>
  <c r="F36" i="2"/>
  <c r="AL36" i="2" s="1"/>
  <c r="AJ34" i="2"/>
  <c r="AO34" i="2" s="1"/>
  <c r="T34" i="2"/>
  <c r="AN34" i="2" s="1"/>
  <c r="P34" i="2"/>
  <c r="L34" i="2"/>
  <c r="I34" i="2"/>
  <c r="M34" i="2" s="1"/>
  <c r="AM34" i="2" s="1"/>
  <c r="F34" i="2"/>
  <c r="AL34" i="2" s="1"/>
  <c r="AQ34" i="2" s="1"/>
  <c r="AJ33" i="2"/>
  <c r="AO33" i="2" s="1"/>
  <c r="T33" i="2"/>
  <c r="AN33" i="2" s="1"/>
  <c r="P33" i="2"/>
  <c r="L33" i="2"/>
  <c r="I33" i="2"/>
  <c r="M33" i="2" s="1"/>
  <c r="F33" i="2"/>
  <c r="AL33" i="2" s="1"/>
  <c r="AJ32" i="2"/>
  <c r="AO32" i="2" s="1"/>
  <c r="T32" i="2"/>
  <c r="AN32" i="2" s="1"/>
  <c r="P32" i="2"/>
  <c r="L32" i="2"/>
  <c r="I32" i="2"/>
  <c r="F32" i="2"/>
  <c r="AL32" i="2" s="1"/>
  <c r="AJ30" i="2"/>
  <c r="AO30" i="2" s="1"/>
  <c r="T30" i="2"/>
  <c r="AN30" i="2" s="1"/>
  <c r="P30" i="2"/>
  <c r="L30" i="2"/>
  <c r="I30" i="2"/>
  <c r="M30" i="2" s="1"/>
  <c r="AM30" i="2" s="1"/>
  <c r="F30" i="2"/>
  <c r="AL30" i="2" s="1"/>
  <c r="AJ29" i="2"/>
  <c r="AO29" i="2" s="1"/>
  <c r="T29" i="2"/>
  <c r="AN29" i="2" s="1"/>
  <c r="P29" i="2"/>
  <c r="L29" i="2"/>
  <c r="I29" i="2"/>
  <c r="M29" i="2" s="1"/>
  <c r="F29" i="2"/>
  <c r="AL29" i="2" s="1"/>
  <c r="AJ28" i="2"/>
  <c r="AO28" i="2" s="1"/>
  <c r="T28" i="2"/>
  <c r="AN28" i="2" s="1"/>
  <c r="P28" i="2"/>
  <c r="L28" i="2"/>
  <c r="I28" i="2"/>
  <c r="F28" i="2"/>
  <c r="AL28" i="2" s="1"/>
  <c r="AJ26" i="2"/>
  <c r="AO26" i="2" s="1"/>
  <c r="T26" i="2"/>
  <c r="AN26" i="2" s="1"/>
  <c r="P26" i="2"/>
  <c r="L26" i="2"/>
  <c r="I26" i="2"/>
  <c r="M26" i="2" s="1"/>
  <c r="AM26" i="2" s="1"/>
  <c r="F26" i="2"/>
  <c r="AL26" i="2" s="1"/>
  <c r="AQ26" i="2" s="1"/>
  <c r="AJ25" i="2"/>
  <c r="AO25" i="2" s="1"/>
  <c r="T25" i="2"/>
  <c r="AN25" i="2" s="1"/>
  <c r="P25" i="2"/>
  <c r="L25" i="2"/>
  <c r="I25" i="2"/>
  <c r="M25" i="2" s="1"/>
  <c r="F25" i="2"/>
  <c r="AL25" i="2" s="1"/>
  <c r="AJ24" i="2"/>
  <c r="AO24" i="2" s="1"/>
  <c r="T24" i="2"/>
  <c r="AN24" i="2" s="1"/>
  <c r="P24" i="2"/>
  <c r="L24" i="2"/>
  <c r="I24" i="2"/>
  <c r="F24" i="2"/>
  <c r="AL24" i="2" s="1"/>
  <c r="AJ22" i="2"/>
  <c r="AO22" i="2" s="1"/>
  <c r="T22" i="2"/>
  <c r="AN22" i="2" s="1"/>
  <c r="P22" i="2"/>
  <c r="L22" i="2"/>
  <c r="I22" i="2"/>
  <c r="M22" i="2" s="1"/>
  <c r="AM22" i="2" s="1"/>
  <c r="F22" i="2"/>
  <c r="AL22" i="2" s="1"/>
  <c r="AJ21" i="2"/>
  <c r="AO21" i="2" s="1"/>
  <c r="T21" i="2"/>
  <c r="AN21" i="2" s="1"/>
  <c r="P21" i="2"/>
  <c r="L21" i="2"/>
  <c r="I21" i="2"/>
  <c r="M21" i="2" s="1"/>
  <c r="F21" i="2"/>
  <c r="AL21" i="2" s="1"/>
  <c r="AJ20" i="2"/>
  <c r="AO20" i="2" s="1"/>
  <c r="T20" i="2"/>
  <c r="AN20" i="2" s="1"/>
  <c r="P20" i="2"/>
  <c r="L20" i="2"/>
  <c r="I20" i="2"/>
  <c r="F20" i="2"/>
  <c r="AL20" i="2" s="1"/>
  <c r="AJ18" i="2"/>
  <c r="AO18" i="2" s="1"/>
  <c r="T18" i="2"/>
  <c r="AN18" i="2" s="1"/>
  <c r="P18" i="2"/>
  <c r="L18" i="2"/>
  <c r="I18" i="2"/>
  <c r="M18" i="2" s="1"/>
  <c r="AM18" i="2" s="1"/>
  <c r="F18" i="2"/>
  <c r="AL18" i="2" s="1"/>
  <c r="AQ18" i="2" s="1"/>
  <c r="AJ17" i="2"/>
  <c r="AO17" i="2" s="1"/>
  <c r="T17" i="2"/>
  <c r="AN17" i="2" s="1"/>
  <c r="P17" i="2"/>
  <c r="L17" i="2"/>
  <c r="I17" i="2"/>
  <c r="M17" i="2" s="1"/>
  <c r="F17" i="2"/>
  <c r="AL17" i="2" s="1"/>
  <c r="AJ16" i="2"/>
  <c r="AO16" i="2" s="1"/>
  <c r="T16" i="2"/>
  <c r="AN16" i="2" s="1"/>
  <c r="P16" i="2"/>
  <c r="L16" i="2"/>
  <c r="I16" i="2"/>
  <c r="F16" i="2"/>
  <c r="AL16" i="2" s="1"/>
  <c r="AJ14" i="2"/>
  <c r="AO14" i="2" s="1"/>
  <c r="T14" i="2"/>
  <c r="AN14" i="2" s="1"/>
  <c r="P14" i="2"/>
  <c r="L14" i="2"/>
  <c r="I14" i="2"/>
  <c r="M14" i="2" s="1"/>
  <c r="AM14" i="2" s="1"/>
  <c r="F14" i="2"/>
  <c r="AL14" i="2" s="1"/>
  <c r="AJ13" i="2"/>
  <c r="AO13" i="2" s="1"/>
  <c r="T13" i="2"/>
  <c r="AN13" i="2" s="1"/>
  <c r="P13" i="2"/>
  <c r="L13" i="2"/>
  <c r="I13" i="2"/>
  <c r="M13" i="2" s="1"/>
  <c r="F13" i="2"/>
  <c r="AL13" i="2" s="1"/>
  <c r="AJ12" i="2"/>
  <c r="AO12" i="2" s="1"/>
  <c r="T12" i="2"/>
  <c r="AN12" i="2" s="1"/>
  <c r="P12" i="2"/>
  <c r="L12" i="2"/>
  <c r="I12" i="2"/>
  <c r="F12" i="2"/>
  <c r="AL12" i="2" s="1"/>
  <c r="I99" i="1"/>
  <c r="I98" i="1"/>
  <c r="I97" i="1" s="1"/>
  <c r="I95" i="1"/>
  <c r="I93" i="1"/>
  <c r="I92" i="1"/>
  <c r="I91" i="1" s="1"/>
  <c r="I89" i="1"/>
  <c r="I88" i="1"/>
  <c r="I87" i="1"/>
  <c r="I84" i="1"/>
  <c r="I83" i="1"/>
  <c r="I82" i="1"/>
  <c r="I81" i="1" s="1"/>
  <c r="I79" i="1"/>
  <c r="I78" i="1"/>
  <c r="I77" i="1"/>
  <c r="I76" i="1" s="1"/>
  <c r="I74" i="1" s="1"/>
  <c r="I72" i="1"/>
  <c r="I71" i="1"/>
  <c r="I70" i="1"/>
  <c r="I69" i="1" s="1"/>
  <c r="I67" i="1"/>
  <c r="I66" i="1"/>
  <c r="I65" i="1"/>
  <c r="I64" i="1" s="1"/>
  <c r="I45" i="1"/>
  <c r="I43" i="1" s="1"/>
  <c r="I44" i="1"/>
  <c r="I41" i="1"/>
  <c r="I40" i="1"/>
  <c r="I39" i="1" s="1"/>
  <c r="I37" i="1"/>
  <c r="I36" i="1"/>
  <c r="I35" i="1" s="1"/>
  <c r="I33" i="1"/>
  <c r="I32" i="1"/>
  <c r="I31" i="1"/>
  <c r="I29" i="1"/>
  <c r="I27" i="1" s="1"/>
  <c r="I28" i="1"/>
  <c r="I25" i="1"/>
  <c r="I24" i="1"/>
  <c r="I23" i="1" s="1"/>
  <c r="I21" i="1"/>
  <c r="I20" i="1"/>
  <c r="I19" i="1" s="1"/>
  <c r="I17" i="1"/>
  <c r="I16" i="1"/>
  <c r="I15" i="1"/>
  <c r="I13" i="1"/>
  <c r="I11" i="1" s="1"/>
  <c r="I12" i="1"/>
  <c r="AQ14" i="2" l="1"/>
  <c r="AQ17" i="2"/>
  <c r="AQ22" i="2"/>
  <c r="AQ30" i="2"/>
  <c r="AQ33" i="2"/>
  <c r="AQ38" i="2"/>
  <c r="AN79" i="2"/>
  <c r="T78" i="2"/>
  <c r="AM17" i="2"/>
  <c r="M16" i="2"/>
  <c r="AM16" i="2" s="1"/>
  <c r="AM25" i="2"/>
  <c r="AQ25" i="2" s="1"/>
  <c r="M24" i="2"/>
  <c r="AM24" i="2" s="1"/>
  <c r="AQ24" i="2" s="1"/>
  <c r="AM33" i="2"/>
  <c r="M32" i="2"/>
  <c r="AM32" i="2" s="1"/>
  <c r="AM41" i="2"/>
  <c r="AQ41" i="2" s="1"/>
  <c r="M40" i="2"/>
  <c r="AM40" i="2" s="1"/>
  <c r="AQ40" i="2" s="1"/>
  <c r="AQ16" i="2"/>
  <c r="AQ21" i="2"/>
  <c r="AQ32" i="2"/>
  <c r="AQ37" i="2"/>
  <c r="AN84" i="2"/>
  <c r="T83" i="2"/>
  <c r="AN83" i="2" s="1"/>
  <c r="AN90" i="2"/>
  <c r="T89" i="2"/>
  <c r="AM13" i="2"/>
  <c r="AQ13" i="2" s="1"/>
  <c r="M12" i="2"/>
  <c r="AM12" i="2" s="1"/>
  <c r="AQ12" i="2" s="1"/>
  <c r="AM21" i="2"/>
  <c r="M20" i="2"/>
  <c r="AM20" i="2" s="1"/>
  <c r="AQ20" i="2" s="1"/>
  <c r="AM29" i="2"/>
  <c r="AQ29" i="2" s="1"/>
  <c r="M28" i="2"/>
  <c r="AM28" i="2" s="1"/>
  <c r="AQ28" i="2" s="1"/>
  <c r="AM37" i="2"/>
  <c r="M36" i="2"/>
  <c r="AM36" i="2" s="1"/>
  <c r="AQ36" i="2" s="1"/>
  <c r="AM45" i="2"/>
  <c r="AQ45" i="2" s="1"/>
  <c r="M44" i="2"/>
  <c r="AM44" i="2" s="1"/>
  <c r="AQ44" i="2" s="1"/>
  <c r="L76" i="2"/>
  <c r="L62" i="2" s="1"/>
  <c r="AO78" i="2"/>
  <c r="AJ76" i="2"/>
  <c r="AO76" i="2" s="1"/>
  <c r="M68" i="2"/>
  <c r="AM68" i="2" s="1"/>
  <c r="AQ68" i="2" s="1"/>
  <c r="AQ69" i="2"/>
  <c r="M73" i="2"/>
  <c r="AM73" i="2" s="1"/>
  <c r="M79" i="2"/>
  <c r="AO80" i="2"/>
  <c r="M84" i="2"/>
  <c r="AO85" i="2"/>
  <c r="AJ89" i="2"/>
  <c r="AM94" i="2"/>
  <c r="AQ94" i="2" s="1"/>
  <c r="M101" i="2"/>
  <c r="AM101" i="2" s="1"/>
  <c r="AQ46" i="2"/>
  <c r="AJ64" i="2"/>
  <c r="F66" i="2"/>
  <c r="T66" i="2"/>
  <c r="M69" i="2"/>
  <c r="AM69" i="2" s="1"/>
  <c r="F71" i="2"/>
  <c r="AL71" i="2" s="1"/>
  <c r="T71" i="2"/>
  <c r="AN71" i="2" s="1"/>
  <c r="M74" i="2"/>
  <c r="AM74" i="2" s="1"/>
  <c r="AQ74" i="2" s="1"/>
  <c r="F76" i="2"/>
  <c r="AL76" i="2" s="1"/>
  <c r="P78" i="2"/>
  <c r="P76" i="2" s="1"/>
  <c r="P62" i="2" s="1"/>
  <c r="M80" i="2"/>
  <c r="AM80" i="2" s="1"/>
  <c r="AQ80" i="2" s="1"/>
  <c r="AQ81" i="2"/>
  <c r="P83" i="2"/>
  <c r="M85" i="2"/>
  <c r="AM85" i="2" s="1"/>
  <c r="AQ85" i="2" s="1"/>
  <c r="AQ86" i="2"/>
  <c r="M90" i="2"/>
  <c r="AQ91" i="2"/>
  <c r="AQ101" i="2"/>
  <c r="AQ67" i="2"/>
  <c r="AQ72" i="2"/>
  <c r="AQ93" i="2"/>
  <c r="AQ95" i="2"/>
  <c r="AQ97" i="2"/>
  <c r="M66" i="2"/>
  <c r="M71" i="2"/>
  <c r="AM71" i="2" s="1"/>
  <c r="AQ73" i="2"/>
  <c r="I78" i="2"/>
  <c r="I76" i="2" s="1"/>
  <c r="I62" i="2" s="1"/>
  <c r="I83" i="2"/>
  <c r="M99" i="2"/>
  <c r="AM99" i="2" s="1"/>
  <c r="AQ99" i="2" s="1"/>
  <c r="AM100" i="2"/>
  <c r="AQ100" i="2" s="1"/>
  <c r="I62" i="1"/>
  <c r="I86" i="1"/>
  <c r="M83" i="2" l="1"/>
  <c r="AM83" i="2" s="1"/>
  <c r="AQ83" i="2" s="1"/>
  <c r="AM84" i="2"/>
  <c r="AQ84" i="2" s="1"/>
  <c r="M64" i="2"/>
  <c r="AM66" i="2"/>
  <c r="M89" i="2"/>
  <c r="AM90" i="2"/>
  <c r="AQ90" i="2" s="1"/>
  <c r="AN66" i="2"/>
  <c r="T64" i="2"/>
  <c r="AO89" i="2"/>
  <c r="AJ88" i="2"/>
  <c r="AO88" i="2" s="1"/>
  <c r="AN78" i="2"/>
  <c r="T76" i="2"/>
  <c r="AN76" i="2" s="1"/>
  <c r="AL66" i="2"/>
  <c r="AQ66" i="2" s="1"/>
  <c r="F64" i="2"/>
  <c r="AQ71" i="2"/>
  <c r="AO64" i="2"/>
  <c r="M78" i="2"/>
  <c r="AM79" i="2"/>
  <c r="AQ79" i="2" s="1"/>
  <c r="AN89" i="2"/>
  <c r="T88" i="2"/>
  <c r="AN88" i="2" s="1"/>
  <c r="I60" i="1"/>
  <c r="M76" i="2" l="1"/>
  <c r="AM76" i="2" s="1"/>
  <c r="AQ76" i="2" s="1"/>
  <c r="AM78" i="2"/>
  <c r="AQ78" i="2" s="1"/>
  <c r="AL64" i="2"/>
  <c r="F62" i="2"/>
  <c r="AL62" i="2" s="1"/>
  <c r="AJ62" i="2"/>
  <c r="AO62" i="2" s="1"/>
  <c r="M88" i="2"/>
  <c r="AM88" i="2" s="1"/>
  <c r="AQ88" i="2" s="1"/>
  <c r="AM89" i="2"/>
  <c r="AQ89" i="2" s="1"/>
  <c r="AN64" i="2"/>
  <c r="T62" i="2"/>
  <c r="AN62" i="2" s="1"/>
  <c r="M62" i="2"/>
  <c r="AM62" i="2" s="1"/>
  <c r="AM64" i="2"/>
  <c r="AQ64" i="2" l="1"/>
  <c r="AQ62" i="2"/>
</calcChain>
</file>

<file path=xl/sharedStrings.xml><?xml version="1.0" encoding="utf-8"?>
<sst xmlns="http://schemas.openxmlformats.org/spreadsheetml/2006/main" count="316" uniqueCount="93">
  <si>
    <t>SUMMARY SHIPPING STATISTICS BY PORT CLASSIFICATION</t>
  </si>
  <si>
    <t>PMO : MISAMIS ORIENTAL/ CAGAYAN DE ORO</t>
  </si>
  <si>
    <t>AT BERTH AND ANCHORAGE</t>
  </si>
  <si>
    <t>2015</t>
  </si>
  <si>
    <t>PARTICULARS</t>
  </si>
  <si>
    <t>A T   B E R T H</t>
  </si>
  <si>
    <t>AT ANCHORAGE</t>
  </si>
  <si>
    <t>TOTAL</t>
  </si>
  <si>
    <t>Base Port</t>
  </si>
  <si>
    <t>Terminal Ports</t>
  </si>
  <si>
    <t>Other Govt Ports</t>
  </si>
  <si>
    <t>Private Ports</t>
  </si>
  <si>
    <t>Baseport</t>
  </si>
  <si>
    <t>A. SHIPPING</t>
  </si>
  <si>
    <t>1. Number of Vessels</t>
  </si>
  <si>
    <t>Domestic</t>
  </si>
  <si>
    <t>Foreign</t>
  </si>
  <si>
    <t>2. Gross Registered Tonnage</t>
  </si>
  <si>
    <t>3. Net Registered Tonnage</t>
  </si>
  <si>
    <t>4. Deadweight Tonnage</t>
  </si>
  <si>
    <t>5. Length of Vessels (m.)</t>
  </si>
  <si>
    <t>6. Beam of Vessels (m.)</t>
  </si>
  <si>
    <t>7. Draft of Vessels (m.)</t>
  </si>
  <si>
    <t>8. Waiting Time (hrs.)</t>
  </si>
  <si>
    <t>9. Service Time (hrs.)</t>
  </si>
  <si>
    <t>SUMMARY CARGO &amp; PASSENGER STATISTICS BY PORT CLASSIFICATION</t>
  </si>
  <si>
    <t>B. CARGO AND PASSENGER</t>
  </si>
  <si>
    <t>1. Total Cargo Throughput (m.t.)</t>
  </si>
  <si>
    <t>a. Domestic</t>
  </si>
  <si>
    <t xml:space="preserve">     Inbound</t>
  </si>
  <si>
    <t xml:space="preserve">         Breakbulk</t>
  </si>
  <si>
    <t xml:space="preserve">         Bulk</t>
  </si>
  <si>
    <t xml:space="preserve">         Containerized</t>
  </si>
  <si>
    <t xml:space="preserve">     Outbound</t>
  </si>
  <si>
    <t>b. Foreign</t>
  </si>
  <si>
    <t xml:space="preserve">     Import</t>
  </si>
  <si>
    <t xml:space="preserve">     Export</t>
  </si>
  <si>
    <t>c. Transit Cargo</t>
  </si>
  <si>
    <t xml:space="preserve">         Domestic</t>
  </si>
  <si>
    <t xml:space="preserve">             Inward</t>
  </si>
  <si>
    <t xml:space="preserve">             Outward</t>
  </si>
  <si>
    <t xml:space="preserve">         Foreign</t>
  </si>
  <si>
    <t xml:space="preserve">             Import</t>
  </si>
  <si>
    <t xml:space="preserve">             Export</t>
  </si>
  <si>
    <t>d. Foreign (Transhipment)</t>
  </si>
  <si>
    <t>2. Total Passengers</t>
  </si>
  <si>
    <t>Disembarking</t>
  </si>
  <si>
    <t>Embarking</t>
  </si>
  <si>
    <t>SHIPPING STATISTICS BY PORT</t>
  </si>
  <si>
    <t>AT BERTH ONLY</t>
  </si>
  <si>
    <t>BASE PORT</t>
  </si>
  <si>
    <t>TERMINAL PORT</t>
  </si>
  <si>
    <t>OTHER GOVERNMENT PORT</t>
  </si>
  <si>
    <t>PRIVATE PORTS</t>
  </si>
  <si>
    <t>Macabalan- Cagayan de Oro</t>
  </si>
  <si>
    <t>Total BP</t>
  </si>
  <si>
    <t>Balingoan</t>
  </si>
  <si>
    <t>Benoni</t>
  </si>
  <si>
    <t>Total TP</t>
  </si>
  <si>
    <t>Balbagon</t>
  </si>
  <si>
    <t>Guinsiliban (RoRo)</t>
  </si>
  <si>
    <t>Medina (Non-RoRo)</t>
  </si>
  <si>
    <t>Molugan</t>
  </si>
  <si>
    <t>Total OGP</t>
  </si>
  <si>
    <t>Asia Pacific Timber Corp.</t>
  </si>
  <si>
    <t>Cagayan Corn Prod</t>
  </si>
  <si>
    <t>Carlos Gothong</t>
  </si>
  <si>
    <t>Del Monte</t>
  </si>
  <si>
    <t>General Milling</t>
  </si>
  <si>
    <t>Holcim Phil.</t>
  </si>
  <si>
    <t>Mandagoa Balingasag</t>
  </si>
  <si>
    <t>Petro de Oro</t>
  </si>
  <si>
    <t>POMS Venture (Ind)</t>
  </si>
  <si>
    <t>PICMW</t>
  </si>
  <si>
    <t>Pilipinas Kao</t>
  </si>
  <si>
    <t>Pryce Gas</t>
  </si>
  <si>
    <t>Resins</t>
  </si>
  <si>
    <t>San Miguel Corp.</t>
  </si>
  <si>
    <t xml:space="preserve">Timber Industries </t>
  </si>
  <si>
    <t>Total PP</t>
  </si>
  <si>
    <t>BP</t>
  </si>
  <si>
    <t>TP</t>
  </si>
  <si>
    <t>OGP</t>
  </si>
  <si>
    <t>PP</t>
  </si>
  <si>
    <t>GRAND TOTAL</t>
  </si>
  <si>
    <t>RoRo</t>
  </si>
  <si>
    <t>Non RoRo</t>
  </si>
  <si>
    <t>Total</t>
  </si>
  <si>
    <t>CARGO &amp; PASSENGER STATISTICS BY PORT</t>
  </si>
  <si>
    <t>ICS BY PORT</t>
  </si>
  <si>
    <t xml:space="preserve">SHIPPING, CARGO &amp; PASSENGER STATISTICS BY PORT </t>
  </si>
  <si>
    <t>AT ANCHORAGE ONLY</t>
  </si>
  <si>
    <t xml:space="preserve">Macabalan (Non-RoRo)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</si>
</sst>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8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3" xfId="0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" fillId="0" borderId="0" xfId="0" applyNumberFormat="1" applyFont="1"/>
    <xf numFmtId="0" fontId="1" fillId="0" borderId="7" xfId="0" applyFont="1" applyBorder="1"/>
    <xf numFmtId="0" fontId="1" fillId="0" borderId="8" xfId="0" applyFont="1" applyBorder="1"/>
    <xf numFmtId="3" fontId="1" fillId="0" borderId="10" xfId="0" applyNumberFormat="1" applyFont="1" applyBorder="1"/>
    <xf numFmtId="0" fontId="1" fillId="0" borderId="0" xfId="0" quotePrefix="1" applyFont="1" applyAlignment="1">
      <alignment horizontal="center"/>
    </xf>
    <xf numFmtId="0" fontId="2" fillId="0" borderId="15" xfId="0" applyFont="1" applyBorder="1" applyAlignment="1"/>
    <xf numFmtId="0" fontId="2" fillId="0" borderId="11" xfId="0" applyFont="1" applyBorder="1" applyAlignment="1">
      <alignment horizontal="center" vertical="center"/>
    </xf>
    <xf numFmtId="0" fontId="1" fillId="0" borderId="3" xfId="0" applyFont="1" applyBorder="1"/>
    <xf numFmtId="0" fontId="1" fillId="0" borderId="14" xfId="0" applyFont="1" applyBorder="1"/>
    <xf numFmtId="0" fontId="1" fillId="0" borderId="9" xfId="0" applyFont="1" applyBorder="1"/>
    <xf numFmtId="0" fontId="1" fillId="0" borderId="1" xfId="0" quotePrefix="1" applyFont="1" applyBorder="1"/>
    <xf numFmtId="0" fontId="1" fillId="0" borderId="2" xfId="0" quotePrefix="1" applyFont="1" applyBorder="1"/>
    <xf numFmtId="0" fontId="1" fillId="0" borderId="3" xfId="0" quotePrefix="1" applyFont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14" xfId="0" applyFont="1" applyBorder="1" applyAlignment="1">
      <alignment horizontal="centerContinuous"/>
    </xf>
    <xf numFmtId="0" fontId="2" fillId="2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1" fillId="0" borderId="7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3" fontId="1" fillId="0" borderId="0" xfId="0" applyNumberFormat="1" applyFont="1" applyBorder="1"/>
    <xf numFmtId="3" fontId="1" fillId="0" borderId="9" xfId="0" applyNumberFormat="1" applyFont="1" applyBorder="1"/>
    <xf numFmtId="0" fontId="1" fillId="0" borderId="0" xfId="0" quotePrefix="1" applyFont="1" applyAlignment="1">
      <alignment horizontal="right"/>
    </xf>
    <xf numFmtId="3" fontId="2" fillId="0" borderId="0" xfId="0" applyNumberFormat="1" applyFont="1"/>
    <xf numFmtId="0" fontId="1" fillId="0" borderId="12" xfId="0" applyFont="1" applyFill="1" applyBorder="1"/>
    <xf numFmtId="0" fontId="1" fillId="0" borderId="0" xfId="0" applyFont="1" applyFill="1" applyBorder="1"/>
    <xf numFmtId="0" fontId="1" fillId="0" borderId="14" xfId="0" applyFont="1" applyFill="1" applyBorder="1"/>
    <xf numFmtId="3" fontId="1" fillId="0" borderId="14" xfId="0" applyNumberFormat="1" applyFont="1" applyFill="1" applyBorder="1"/>
    <xf numFmtId="3" fontId="1" fillId="0" borderId="13" xfId="0" applyNumberFormat="1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/>
    <xf numFmtId="0" fontId="1" fillId="0" borderId="0" xfId="0" applyFont="1" applyFill="1"/>
    <xf numFmtId="3" fontId="1" fillId="0" borderId="14" xfId="0" applyNumberFormat="1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3" fontId="1" fillId="0" borderId="14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2" fillId="2" borderId="6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6">
    <cellStyle name="Comma 2" xfId="3"/>
    <cellStyle name="Normal" xfId="0" builtinId="0"/>
    <cellStyle name="Normal 2" xfId="1"/>
    <cellStyle name="Normal 3" xfId="2"/>
    <cellStyle name="Normal 4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3:K105"/>
  <sheetViews>
    <sheetView zoomScaleNormal="100" workbookViewId="0">
      <pane xSplit="3" ySplit="8" topLeftCell="D42" activePane="bottomRight" state="frozen"/>
      <selection activeCell="H61" sqref="H61"/>
      <selection pane="topRight" activeCell="H61" sqref="H61"/>
      <selection pane="bottomLeft" activeCell="H61" sqref="H61"/>
      <selection pane="bottomRight" activeCell="L101" sqref="L101"/>
    </sheetView>
  </sheetViews>
  <sheetFormatPr defaultRowHeight="12" x14ac:dyDescent="0.2"/>
  <cols>
    <col min="1" max="1" width="2.1640625" style="2" customWidth="1"/>
    <col min="2" max="2" width="5.5" style="2" customWidth="1"/>
    <col min="3" max="3" width="24.5" style="2" customWidth="1"/>
    <col min="4" max="7" width="14.83203125" style="2" customWidth="1"/>
    <col min="8" max="8" width="15.33203125" style="2" customWidth="1"/>
    <col min="9" max="9" width="14.83203125" style="2" customWidth="1"/>
    <col min="10" max="16384" width="9.33203125" style="2"/>
  </cols>
  <sheetData>
    <row r="3" spans="1:11" ht="11.1" customHeight="1" x14ac:dyDescent="0.2">
      <c r="A3" s="1" t="s">
        <v>0</v>
      </c>
    </row>
    <row r="4" spans="1:11" ht="11.1" customHeight="1" x14ac:dyDescent="0.2">
      <c r="A4" s="1" t="s">
        <v>1</v>
      </c>
    </row>
    <row r="5" spans="1:11" ht="11.1" customHeight="1" x14ac:dyDescent="0.2">
      <c r="A5" s="1" t="s">
        <v>2</v>
      </c>
    </row>
    <row r="6" spans="1:11" ht="11.1" customHeight="1" x14ac:dyDescent="0.2">
      <c r="A6" s="3" t="s">
        <v>3</v>
      </c>
    </row>
    <row r="7" spans="1:11" s="12" customFormat="1" ht="11.1" customHeight="1" x14ac:dyDescent="0.2">
      <c r="A7" s="4" t="s">
        <v>4</v>
      </c>
      <c r="B7" s="5"/>
      <c r="C7" s="6"/>
      <c r="D7" s="7"/>
      <c r="E7" s="8" t="s">
        <v>5</v>
      </c>
      <c r="F7" s="8"/>
      <c r="G7" s="9"/>
      <c r="H7" s="10" t="s">
        <v>6</v>
      </c>
      <c r="I7" s="11" t="s">
        <v>7</v>
      </c>
    </row>
    <row r="8" spans="1:11" s="12" customFormat="1" ht="11.1" customHeight="1" x14ac:dyDescent="0.2">
      <c r="A8" s="13"/>
      <c r="B8" s="14"/>
      <c r="C8" s="15"/>
      <c r="D8" s="10" t="s">
        <v>8</v>
      </c>
      <c r="E8" s="10" t="s">
        <v>9</v>
      </c>
      <c r="F8" s="10" t="s">
        <v>10</v>
      </c>
      <c r="G8" s="10" t="s">
        <v>11</v>
      </c>
      <c r="H8" s="16" t="s">
        <v>12</v>
      </c>
      <c r="I8" s="17"/>
    </row>
    <row r="9" spans="1:11" ht="11.1" customHeight="1" x14ac:dyDescent="0.2">
      <c r="A9" s="18" t="s">
        <v>13</v>
      </c>
      <c r="B9" s="19"/>
      <c r="C9" s="19"/>
      <c r="D9" s="20"/>
      <c r="E9" s="20"/>
      <c r="F9" s="20"/>
      <c r="G9" s="20"/>
      <c r="H9" s="20"/>
      <c r="I9" s="20"/>
    </row>
    <row r="10" spans="1:11" ht="11.1" customHeight="1" x14ac:dyDescent="0.2">
      <c r="A10" s="21"/>
      <c r="B10" s="22"/>
      <c r="C10" s="22"/>
      <c r="D10" s="23"/>
      <c r="E10" s="23"/>
      <c r="F10" s="23"/>
      <c r="G10" s="23"/>
      <c r="H10" s="23"/>
      <c r="I10" s="23"/>
    </row>
    <row r="11" spans="1:11" ht="11.1" customHeight="1" x14ac:dyDescent="0.2">
      <c r="A11" s="21"/>
      <c r="B11" s="22" t="s">
        <v>14</v>
      </c>
      <c r="C11" s="22"/>
      <c r="D11" s="24">
        <v>2404</v>
      </c>
      <c r="E11" s="24">
        <v>10761</v>
      </c>
      <c r="F11" s="25">
        <v>505</v>
      </c>
      <c r="G11" s="24">
        <v>1704</v>
      </c>
      <c r="H11" s="24">
        <v>5</v>
      </c>
      <c r="I11" s="24">
        <f>+I12+I13</f>
        <v>15379</v>
      </c>
    </row>
    <row r="12" spans="1:11" ht="11.1" customHeight="1" x14ac:dyDescent="0.2">
      <c r="A12" s="21"/>
      <c r="B12" s="22"/>
      <c r="C12" s="22" t="s">
        <v>15</v>
      </c>
      <c r="D12" s="24">
        <v>2302</v>
      </c>
      <c r="E12" s="24">
        <v>10760</v>
      </c>
      <c r="F12" s="25">
        <v>505</v>
      </c>
      <c r="G12" s="24">
        <v>1543</v>
      </c>
      <c r="H12" s="24">
        <v>4</v>
      </c>
      <c r="I12" s="24">
        <f>SUM(D12:H12)</f>
        <v>15114</v>
      </c>
    </row>
    <row r="13" spans="1:11" ht="11.1" customHeight="1" x14ac:dyDescent="0.2">
      <c r="A13" s="21"/>
      <c r="B13" s="22"/>
      <c r="C13" s="22" t="s">
        <v>16</v>
      </c>
      <c r="D13" s="24">
        <v>102</v>
      </c>
      <c r="E13" s="24">
        <v>1</v>
      </c>
      <c r="F13" s="25">
        <v>0</v>
      </c>
      <c r="G13" s="24">
        <v>161</v>
      </c>
      <c r="H13" s="24">
        <v>1</v>
      </c>
      <c r="I13" s="24">
        <f>SUM(D13:H13)</f>
        <v>265</v>
      </c>
    </row>
    <row r="14" spans="1:11" ht="11.1" customHeight="1" x14ac:dyDescent="0.2">
      <c r="A14" s="21"/>
      <c r="B14" s="22"/>
      <c r="C14" s="22"/>
      <c r="D14" s="24"/>
      <c r="E14" s="24"/>
      <c r="F14" s="25"/>
      <c r="G14" s="24"/>
      <c r="H14" s="24"/>
      <c r="I14" s="24"/>
    </row>
    <row r="15" spans="1:11" ht="11.1" customHeight="1" x14ac:dyDescent="0.2">
      <c r="A15" s="21"/>
      <c r="B15" s="22" t="s">
        <v>17</v>
      </c>
      <c r="C15" s="22"/>
      <c r="D15" s="24">
        <v>10499611</v>
      </c>
      <c r="E15" s="24">
        <v>1986395</v>
      </c>
      <c r="F15" s="25">
        <v>82581</v>
      </c>
      <c r="G15" s="24">
        <v>2886205</v>
      </c>
      <c r="H15" s="24">
        <v>8528</v>
      </c>
      <c r="I15" s="24">
        <f>+I16+I17</f>
        <v>15463320</v>
      </c>
    </row>
    <row r="16" spans="1:11" ht="11.1" customHeight="1" x14ac:dyDescent="0.2">
      <c r="A16" s="21"/>
      <c r="B16" s="22"/>
      <c r="C16" s="22" t="s">
        <v>15</v>
      </c>
      <c r="D16" s="24">
        <v>9562462</v>
      </c>
      <c r="E16" s="24">
        <v>1982195</v>
      </c>
      <c r="F16" s="25">
        <v>82581</v>
      </c>
      <c r="G16" s="24">
        <v>1403210</v>
      </c>
      <c r="H16" s="24">
        <v>7201</v>
      </c>
      <c r="I16" s="24">
        <f>SUM(D16:H16)</f>
        <v>13037649</v>
      </c>
      <c r="K16" s="26"/>
    </row>
    <row r="17" spans="1:11" ht="11.1" customHeight="1" x14ac:dyDescent="0.2">
      <c r="A17" s="21"/>
      <c r="B17" s="22"/>
      <c r="C17" s="22" t="s">
        <v>16</v>
      </c>
      <c r="D17" s="24">
        <v>937149</v>
      </c>
      <c r="E17" s="24">
        <v>4200</v>
      </c>
      <c r="F17" s="25">
        <v>0</v>
      </c>
      <c r="G17" s="24">
        <v>1482995</v>
      </c>
      <c r="H17" s="24">
        <v>1327</v>
      </c>
      <c r="I17" s="24">
        <f>SUM(D17:H17)</f>
        <v>2425671</v>
      </c>
      <c r="K17" s="26"/>
    </row>
    <row r="18" spans="1:11" ht="11.1" customHeight="1" x14ac:dyDescent="0.2">
      <c r="A18" s="21"/>
      <c r="B18" s="22"/>
      <c r="C18" s="22"/>
      <c r="D18" s="24"/>
      <c r="E18" s="24"/>
      <c r="F18" s="24"/>
      <c r="G18" s="24"/>
      <c r="H18" s="24"/>
      <c r="I18" s="24"/>
    </row>
    <row r="19" spans="1:11" ht="11.1" customHeight="1" x14ac:dyDescent="0.2">
      <c r="A19" s="21"/>
      <c r="B19" s="22" t="s">
        <v>18</v>
      </c>
      <c r="C19" s="22"/>
      <c r="D19" s="24">
        <v>5150094</v>
      </c>
      <c r="E19" s="24">
        <v>942288</v>
      </c>
      <c r="F19" s="24">
        <v>41842</v>
      </c>
      <c r="G19" s="24">
        <v>1523383</v>
      </c>
      <c r="H19" s="24">
        <v>3449</v>
      </c>
      <c r="I19" s="24">
        <f>+I20+I21</f>
        <v>7661056</v>
      </c>
      <c r="K19" s="26"/>
    </row>
    <row r="20" spans="1:11" ht="11.1" customHeight="1" x14ac:dyDescent="0.2">
      <c r="A20" s="21"/>
      <c r="B20" s="22"/>
      <c r="C20" s="22" t="s">
        <v>15</v>
      </c>
      <c r="D20" s="24">
        <v>4685830</v>
      </c>
      <c r="E20" s="24">
        <v>941025</v>
      </c>
      <c r="F20" s="24">
        <v>41842</v>
      </c>
      <c r="G20" s="24">
        <v>754185</v>
      </c>
      <c r="H20" s="24">
        <v>3051</v>
      </c>
      <c r="I20" s="24">
        <f>SUM(D20:H20)</f>
        <v>6425933</v>
      </c>
      <c r="K20" s="26"/>
    </row>
    <row r="21" spans="1:11" ht="11.1" customHeight="1" x14ac:dyDescent="0.2">
      <c r="A21" s="21"/>
      <c r="B21" s="22"/>
      <c r="C21" s="22" t="s">
        <v>16</v>
      </c>
      <c r="D21" s="24">
        <v>464264</v>
      </c>
      <c r="E21" s="24">
        <v>1263</v>
      </c>
      <c r="F21" s="24">
        <v>0</v>
      </c>
      <c r="G21" s="24">
        <v>769198</v>
      </c>
      <c r="H21" s="24">
        <v>398</v>
      </c>
      <c r="I21" s="24">
        <f>SUM(D21:H21)</f>
        <v>1235123</v>
      </c>
      <c r="K21" s="26"/>
    </row>
    <row r="22" spans="1:11" ht="11.1" customHeight="1" x14ac:dyDescent="0.2">
      <c r="A22" s="21"/>
      <c r="B22" s="22"/>
      <c r="C22" s="22"/>
      <c r="D22" s="24"/>
      <c r="E22" s="24"/>
      <c r="F22" s="24"/>
      <c r="G22" s="24"/>
      <c r="H22" s="24"/>
      <c r="I22" s="24"/>
    </row>
    <row r="23" spans="1:11" ht="11.1" customHeight="1" x14ac:dyDescent="0.2">
      <c r="A23" s="21"/>
      <c r="B23" s="22" t="s">
        <v>19</v>
      </c>
      <c r="C23" s="22"/>
      <c r="D23" s="24">
        <v>8596667</v>
      </c>
      <c r="E23" s="24">
        <v>2727501</v>
      </c>
      <c r="F23" s="24">
        <v>101751</v>
      </c>
      <c r="G23" s="24">
        <v>4655050</v>
      </c>
      <c r="H23" s="24">
        <v>12978</v>
      </c>
      <c r="I23" s="24">
        <f>+I24+I25</f>
        <v>16093947</v>
      </c>
    </row>
    <row r="24" spans="1:11" ht="11.1" customHeight="1" x14ac:dyDescent="0.2">
      <c r="A24" s="21"/>
      <c r="B24" s="22"/>
      <c r="C24" s="22" t="s">
        <v>15</v>
      </c>
      <c r="D24" s="24">
        <v>7228795</v>
      </c>
      <c r="E24" s="24">
        <v>2726851</v>
      </c>
      <c r="F24" s="24">
        <v>101751</v>
      </c>
      <c r="G24" s="24">
        <v>2261354</v>
      </c>
      <c r="H24" s="24">
        <v>10788</v>
      </c>
      <c r="I24" s="24">
        <f>SUM(D24:H24)</f>
        <v>12329539</v>
      </c>
    </row>
    <row r="25" spans="1:11" ht="11.1" customHeight="1" x14ac:dyDescent="0.2">
      <c r="A25" s="21"/>
      <c r="B25" s="22"/>
      <c r="C25" s="22" t="s">
        <v>16</v>
      </c>
      <c r="D25" s="24">
        <v>1367872</v>
      </c>
      <c r="E25" s="24">
        <v>650</v>
      </c>
      <c r="F25" s="24">
        <v>0</v>
      </c>
      <c r="G25" s="24">
        <v>2393696</v>
      </c>
      <c r="H25" s="24">
        <v>2190</v>
      </c>
      <c r="I25" s="24">
        <f>SUM(D25:H25)</f>
        <v>3764408</v>
      </c>
    </row>
    <row r="26" spans="1:11" ht="11.1" customHeight="1" x14ac:dyDescent="0.2">
      <c r="A26" s="21"/>
      <c r="B26" s="22"/>
      <c r="C26" s="22"/>
      <c r="D26" s="24"/>
      <c r="E26" s="24"/>
      <c r="F26" s="24"/>
      <c r="G26" s="24"/>
      <c r="H26" s="24"/>
      <c r="I26" s="24"/>
    </row>
    <row r="27" spans="1:11" ht="11.1" customHeight="1" x14ac:dyDescent="0.2">
      <c r="A27" s="21"/>
      <c r="B27" s="22" t="s">
        <v>20</v>
      </c>
      <c r="C27" s="22"/>
      <c r="D27" s="24">
        <v>215969</v>
      </c>
      <c r="E27" s="24">
        <v>345429</v>
      </c>
      <c r="F27" s="24">
        <v>16759</v>
      </c>
      <c r="G27" s="24">
        <v>106385</v>
      </c>
      <c r="H27" s="24">
        <v>382</v>
      </c>
      <c r="I27" s="24">
        <f>+I28+I29</f>
        <v>684924</v>
      </c>
    </row>
    <row r="28" spans="1:11" ht="11.1" customHeight="1" x14ac:dyDescent="0.2">
      <c r="A28" s="21"/>
      <c r="B28" s="22"/>
      <c r="C28" s="22" t="s">
        <v>15</v>
      </c>
      <c r="D28" s="24">
        <v>203571</v>
      </c>
      <c r="E28" s="24">
        <v>345339</v>
      </c>
      <c r="F28" s="24">
        <v>16759</v>
      </c>
      <c r="G28" s="24">
        <v>86486</v>
      </c>
      <c r="H28" s="24">
        <v>307</v>
      </c>
      <c r="I28" s="24">
        <f>SUM(D28:H28)</f>
        <v>652462</v>
      </c>
    </row>
    <row r="29" spans="1:11" ht="11.1" customHeight="1" x14ac:dyDescent="0.2">
      <c r="A29" s="21"/>
      <c r="B29" s="22"/>
      <c r="C29" s="22" t="s">
        <v>16</v>
      </c>
      <c r="D29" s="24">
        <v>12398</v>
      </c>
      <c r="E29" s="24">
        <v>90</v>
      </c>
      <c r="F29" s="24">
        <v>0</v>
      </c>
      <c r="G29" s="24">
        <v>19899</v>
      </c>
      <c r="H29" s="24">
        <v>75</v>
      </c>
      <c r="I29" s="24">
        <f>SUM(D29:H29)</f>
        <v>32462</v>
      </c>
    </row>
    <row r="30" spans="1:11" ht="11.1" customHeight="1" x14ac:dyDescent="0.2">
      <c r="A30" s="21"/>
      <c r="B30" s="22"/>
      <c r="C30" s="22"/>
      <c r="D30" s="24"/>
      <c r="E30" s="24"/>
      <c r="F30" s="24"/>
      <c r="G30" s="24"/>
      <c r="H30" s="24"/>
      <c r="I30" s="24"/>
    </row>
    <row r="31" spans="1:11" ht="11.1" customHeight="1" x14ac:dyDescent="0.2">
      <c r="A31" s="21"/>
      <c r="B31" s="22" t="s">
        <v>21</v>
      </c>
      <c r="C31" s="22"/>
      <c r="D31" s="24">
        <v>37429</v>
      </c>
      <c r="E31" s="24">
        <v>98779</v>
      </c>
      <c r="F31" s="24">
        <v>4651</v>
      </c>
      <c r="G31" s="24">
        <v>20314</v>
      </c>
      <c r="H31" s="24">
        <v>68</v>
      </c>
      <c r="I31" s="24">
        <f>+I32+I33</f>
        <v>161241</v>
      </c>
    </row>
    <row r="32" spans="1:11" ht="11.1" customHeight="1" x14ac:dyDescent="0.2">
      <c r="A32" s="21"/>
      <c r="B32" s="22"/>
      <c r="C32" s="22" t="s">
        <v>15</v>
      </c>
      <c r="D32" s="24">
        <v>35255</v>
      </c>
      <c r="E32" s="24">
        <v>98762</v>
      </c>
      <c r="F32" s="24">
        <v>4651</v>
      </c>
      <c r="G32" s="24">
        <v>17014</v>
      </c>
      <c r="H32" s="24">
        <v>53</v>
      </c>
      <c r="I32" s="24">
        <f>SUM(D32:H32)</f>
        <v>155735</v>
      </c>
    </row>
    <row r="33" spans="1:11" ht="11.1" customHeight="1" x14ac:dyDescent="0.2">
      <c r="A33" s="21"/>
      <c r="B33" s="22"/>
      <c r="C33" s="22" t="s">
        <v>16</v>
      </c>
      <c r="D33" s="24">
        <v>2174</v>
      </c>
      <c r="E33" s="24">
        <v>17</v>
      </c>
      <c r="F33" s="24">
        <v>0</v>
      </c>
      <c r="G33" s="24">
        <v>3300</v>
      </c>
      <c r="H33" s="24">
        <v>15</v>
      </c>
      <c r="I33" s="24">
        <f>SUM(D33:H33)</f>
        <v>5506</v>
      </c>
    </row>
    <row r="34" spans="1:11" ht="11.1" customHeight="1" x14ac:dyDescent="0.2">
      <c r="A34" s="21"/>
      <c r="B34" s="22"/>
      <c r="C34" s="22"/>
      <c r="D34" s="24"/>
      <c r="E34" s="24"/>
      <c r="F34" s="24"/>
      <c r="G34" s="24"/>
      <c r="H34" s="24"/>
      <c r="I34" s="24"/>
    </row>
    <row r="35" spans="1:11" ht="11.1" customHeight="1" x14ac:dyDescent="0.2">
      <c r="A35" s="21"/>
      <c r="B35" s="22" t="s">
        <v>22</v>
      </c>
      <c r="C35" s="22"/>
      <c r="D35" s="24">
        <v>11340</v>
      </c>
      <c r="E35" s="24">
        <v>33474</v>
      </c>
      <c r="F35" s="24">
        <v>1463</v>
      </c>
      <c r="G35" s="24">
        <v>5614</v>
      </c>
      <c r="H35" s="24">
        <v>19</v>
      </c>
      <c r="I35" s="24">
        <f>+I36+I37</f>
        <v>51910</v>
      </c>
    </row>
    <row r="36" spans="1:11" ht="11.1" customHeight="1" x14ac:dyDescent="0.2">
      <c r="A36" s="21"/>
      <c r="B36" s="22"/>
      <c r="C36" s="22" t="s">
        <v>15</v>
      </c>
      <c r="D36" s="24">
        <v>10753</v>
      </c>
      <c r="E36" s="24">
        <v>33470</v>
      </c>
      <c r="F36" s="24">
        <v>1463</v>
      </c>
      <c r="G36" s="24">
        <v>4710</v>
      </c>
      <c r="H36" s="24">
        <v>17</v>
      </c>
      <c r="I36" s="24">
        <f>SUM(D36:H36)</f>
        <v>50413</v>
      </c>
    </row>
    <row r="37" spans="1:11" ht="11.1" customHeight="1" x14ac:dyDescent="0.2">
      <c r="A37" s="21"/>
      <c r="B37" s="22"/>
      <c r="C37" s="22" t="s">
        <v>16</v>
      </c>
      <c r="D37" s="24">
        <v>587</v>
      </c>
      <c r="E37" s="24">
        <v>4</v>
      </c>
      <c r="F37" s="24">
        <v>0</v>
      </c>
      <c r="G37" s="24">
        <v>904</v>
      </c>
      <c r="H37" s="24">
        <v>2</v>
      </c>
      <c r="I37" s="24">
        <f>SUM(D37:H37)</f>
        <v>1497</v>
      </c>
    </row>
    <row r="38" spans="1:11" ht="11.1" customHeight="1" x14ac:dyDescent="0.2">
      <c r="A38" s="21"/>
      <c r="B38" s="22"/>
      <c r="C38" s="22"/>
      <c r="D38" s="24"/>
      <c r="E38" s="24"/>
      <c r="F38" s="24"/>
      <c r="G38" s="24"/>
      <c r="H38" s="24"/>
      <c r="I38" s="24"/>
    </row>
    <row r="39" spans="1:11" ht="11.1" customHeight="1" x14ac:dyDescent="0.2">
      <c r="A39" s="21"/>
      <c r="B39" s="22" t="s">
        <v>23</v>
      </c>
      <c r="C39" s="22"/>
      <c r="D39" s="24">
        <v>14526</v>
      </c>
      <c r="E39" s="24">
        <v>0</v>
      </c>
      <c r="F39" s="24">
        <v>10</v>
      </c>
      <c r="G39" s="24">
        <v>50194</v>
      </c>
      <c r="H39" s="24">
        <v>0</v>
      </c>
      <c r="I39" s="24">
        <f>+I40+I41</f>
        <v>64730</v>
      </c>
    </row>
    <row r="40" spans="1:11" ht="11.1" customHeight="1" x14ac:dyDescent="0.2">
      <c r="A40" s="21"/>
      <c r="B40" s="22"/>
      <c r="C40" s="22" t="s">
        <v>15</v>
      </c>
      <c r="D40" s="24">
        <v>11423</v>
      </c>
      <c r="E40" s="24">
        <v>0</v>
      </c>
      <c r="F40" s="24">
        <v>10</v>
      </c>
      <c r="G40" s="24">
        <v>49643</v>
      </c>
      <c r="H40" s="24">
        <v>0</v>
      </c>
      <c r="I40" s="24">
        <f>SUM(D40:H40)</f>
        <v>61076</v>
      </c>
    </row>
    <row r="41" spans="1:11" ht="11.1" customHeight="1" x14ac:dyDescent="0.2">
      <c r="A41" s="21"/>
      <c r="B41" s="22"/>
      <c r="C41" s="22" t="s">
        <v>16</v>
      </c>
      <c r="D41" s="24">
        <v>3103</v>
      </c>
      <c r="E41" s="24">
        <v>0</v>
      </c>
      <c r="F41" s="24">
        <v>0</v>
      </c>
      <c r="G41" s="24">
        <v>551</v>
      </c>
      <c r="H41" s="24">
        <v>0</v>
      </c>
      <c r="I41" s="24">
        <f>SUM(D41:H41)</f>
        <v>3654</v>
      </c>
    </row>
    <row r="42" spans="1:11" ht="11.1" customHeight="1" x14ac:dyDescent="0.2">
      <c r="A42" s="21"/>
      <c r="B42" s="22"/>
      <c r="C42" s="22"/>
      <c r="D42" s="24"/>
      <c r="E42" s="24"/>
      <c r="F42" s="24"/>
      <c r="G42" s="24"/>
      <c r="H42" s="24"/>
      <c r="I42" s="24"/>
    </row>
    <row r="43" spans="1:11" ht="11.1" customHeight="1" x14ac:dyDescent="0.2">
      <c r="A43" s="21"/>
      <c r="B43" s="22" t="s">
        <v>24</v>
      </c>
      <c r="C43" s="22"/>
      <c r="D43" s="24">
        <v>110024</v>
      </c>
      <c r="E43" s="24">
        <v>53628</v>
      </c>
      <c r="F43" s="24">
        <v>8104</v>
      </c>
      <c r="G43" s="24">
        <v>203188</v>
      </c>
      <c r="H43" s="24">
        <v>630</v>
      </c>
      <c r="I43" s="24">
        <f>+I44+I45</f>
        <v>375574</v>
      </c>
    </row>
    <row r="44" spans="1:11" ht="11.1" customHeight="1" x14ac:dyDescent="0.2">
      <c r="A44" s="21"/>
      <c r="B44" s="22"/>
      <c r="C44" s="22" t="s">
        <v>15</v>
      </c>
      <c r="D44" s="24">
        <v>98868</v>
      </c>
      <c r="E44" s="24">
        <v>53617</v>
      </c>
      <c r="F44" s="24">
        <v>8104</v>
      </c>
      <c r="G44" s="24">
        <v>190748</v>
      </c>
      <c r="H44" s="24">
        <v>604</v>
      </c>
      <c r="I44" s="24">
        <f>SUM(D44:H44)</f>
        <v>351941</v>
      </c>
      <c r="K44" s="26"/>
    </row>
    <row r="45" spans="1:11" ht="11.1" customHeight="1" x14ac:dyDescent="0.2">
      <c r="A45" s="27"/>
      <c r="B45" s="28"/>
      <c r="C45" s="28" t="s">
        <v>16</v>
      </c>
      <c r="D45" s="29">
        <v>11156</v>
      </c>
      <c r="E45" s="29">
        <v>11</v>
      </c>
      <c r="F45" s="29">
        <v>0</v>
      </c>
      <c r="G45" s="29">
        <v>12440</v>
      </c>
      <c r="H45" s="29">
        <v>26</v>
      </c>
      <c r="I45" s="29">
        <f>SUM(D45:H45)</f>
        <v>23633</v>
      </c>
    </row>
    <row r="46" spans="1:11" ht="11.1" customHeight="1" x14ac:dyDescent="0.2"/>
    <row r="47" spans="1:11" ht="11.1" customHeight="1" x14ac:dyDescent="0.2">
      <c r="F47" s="30"/>
    </row>
    <row r="48" spans="1:11" ht="11.1" customHeight="1" x14ac:dyDescent="0.2"/>
    <row r="49" spans="1:9" ht="11.1" customHeight="1" x14ac:dyDescent="0.2">
      <c r="D49" s="26"/>
      <c r="G49" s="26"/>
    </row>
    <row r="50" spans="1:9" ht="11.1" customHeight="1" x14ac:dyDescent="0.2"/>
    <row r="51" spans="1:9" ht="11.1" customHeight="1" x14ac:dyDescent="0.2"/>
    <row r="52" spans="1:9" ht="11.1" customHeight="1" x14ac:dyDescent="0.2">
      <c r="A52" s="1" t="s">
        <v>25</v>
      </c>
    </row>
    <row r="53" spans="1:9" ht="11.1" customHeight="1" x14ac:dyDescent="0.2">
      <c r="A53" s="1" t="s">
        <v>1</v>
      </c>
    </row>
    <row r="54" spans="1:9" ht="11.1" customHeight="1" x14ac:dyDescent="0.2">
      <c r="A54" s="1" t="s">
        <v>2</v>
      </c>
    </row>
    <row r="55" spans="1:9" ht="11.1" customHeight="1" x14ac:dyDescent="0.2">
      <c r="A55" s="3" t="s">
        <v>3</v>
      </c>
    </row>
    <row r="56" spans="1:9" s="12" customFormat="1" ht="11.1" customHeight="1" x14ac:dyDescent="0.2">
      <c r="A56" s="4" t="s">
        <v>4</v>
      </c>
      <c r="B56" s="5"/>
      <c r="C56" s="6"/>
      <c r="D56" s="7"/>
      <c r="E56" s="8" t="s">
        <v>5</v>
      </c>
      <c r="F56" s="8"/>
      <c r="G56" s="31"/>
      <c r="H56" s="10" t="s">
        <v>6</v>
      </c>
      <c r="I56" s="32" t="s">
        <v>7</v>
      </c>
    </row>
    <row r="57" spans="1:9" s="12" customFormat="1" ht="11.1" customHeight="1" x14ac:dyDescent="0.2">
      <c r="A57" s="13"/>
      <c r="B57" s="14"/>
      <c r="C57" s="15"/>
      <c r="D57" s="10" t="s">
        <v>8</v>
      </c>
      <c r="E57" s="10" t="s">
        <v>9</v>
      </c>
      <c r="F57" s="10" t="s">
        <v>10</v>
      </c>
      <c r="G57" s="10" t="s">
        <v>11</v>
      </c>
      <c r="H57" s="16" t="s">
        <v>12</v>
      </c>
      <c r="I57" s="17"/>
    </row>
    <row r="58" spans="1:9" ht="11.1" customHeight="1" x14ac:dyDescent="0.2">
      <c r="A58" s="18" t="s">
        <v>26</v>
      </c>
      <c r="B58" s="19"/>
      <c r="C58" s="33"/>
      <c r="D58" s="20"/>
      <c r="E58" s="20"/>
      <c r="F58" s="20"/>
      <c r="G58" s="20"/>
      <c r="H58" s="20"/>
      <c r="I58" s="20"/>
    </row>
    <row r="59" spans="1:9" ht="11.1" customHeight="1" x14ac:dyDescent="0.2">
      <c r="A59" s="21"/>
      <c r="B59" s="22"/>
      <c r="C59" s="34"/>
      <c r="D59" s="23"/>
      <c r="E59" s="23"/>
      <c r="F59" s="23"/>
      <c r="G59" s="23"/>
      <c r="H59" s="23"/>
      <c r="I59" s="23"/>
    </row>
    <row r="60" spans="1:9" ht="11.1" customHeight="1" x14ac:dyDescent="0.2">
      <c r="A60" s="21"/>
      <c r="B60" s="22" t="s">
        <v>27</v>
      </c>
      <c r="C60" s="34"/>
      <c r="D60" s="24">
        <v>5251979</v>
      </c>
      <c r="E60" s="24">
        <v>16544</v>
      </c>
      <c r="F60" s="24">
        <v>35267</v>
      </c>
      <c r="G60" s="24">
        <v>3136987</v>
      </c>
      <c r="H60" s="24">
        <v>0</v>
      </c>
      <c r="I60" s="24">
        <f>+I62+I74+I86</f>
        <v>8440777</v>
      </c>
    </row>
    <row r="61" spans="1:9" ht="11.1" customHeight="1" x14ac:dyDescent="0.2">
      <c r="A61" s="21"/>
      <c r="B61" s="22"/>
      <c r="C61" s="34"/>
      <c r="D61" s="24"/>
      <c r="E61" s="24"/>
      <c r="F61" s="24"/>
      <c r="G61" s="24"/>
      <c r="H61" s="24"/>
      <c r="I61" s="24"/>
    </row>
    <row r="62" spans="1:9" ht="11.1" customHeight="1" x14ac:dyDescent="0.2">
      <c r="A62" s="21"/>
      <c r="B62" s="22"/>
      <c r="C62" s="34" t="s">
        <v>28</v>
      </c>
      <c r="D62" s="24">
        <v>4700835</v>
      </c>
      <c r="E62" s="24">
        <v>16544</v>
      </c>
      <c r="F62" s="24">
        <v>35267</v>
      </c>
      <c r="G62" s="24">
        <v>2037899</v>
      </c>
      <c r="H62" s="24">
        <v>0</v>
      </c>
      <c r="I62" s="24">
        <f>+I64+I69</f>
        <v>6790545</v>
      </c>
    </row>
    <row r="63" spans="1:9" ht="11.1" customHeight="1" x14ac:dyDescent="0.2">
      <c r="A63" s="21"/>
      <c r="B63" s="22"/>
      <c r="C63" s="34"/>
      <c r="D63" s="24"/>
      <c r="E63" s="24"/>
      <c r="F63" s="24"/>
      <c r="G63" s="24"/>
      <c r="H63" s="24"/>
      <c r="I63" s="24"/>
    </row>
    <row r="64" spans="1:9" ht="11.1" customHeight="1" x14ac:dyDescent="0.2">
      <c r="A64" s="21"/>
      <c r="B64" s="22"/>
      <c r="C64" s="34" t="s">
        <v>29</v>
      </c>
      <c r="D64" s="24">
        <v>2372820</v>
      </c>
      <c r="E64" s="24">
        <v>7691</v>
      </c>
      <c r="F64" s="24">
        <v>29422</v>
      </c>
      <c r="G64" s="24">
        <v>531553</v>
      </c>
      <c r="H64" s="24">
        <v>0</v>
      </c>
      <c r="I64" s="24">
        <f>+I65+I66+I67</f>
        <v>2941486</v>
      </c>
    </row>
    <row r="65" spans="1:9" ht="11.1" customHeight="1" x14ac:dyDescent="0.2">
      <c r="A65" s="21"/>
      <c r="B65" s="22"/>
      <c r="C65" s="34" t="s">
        <v>30</v>
      </c>
      <c r="D65" s="24">
        <v>571136</v>
      </c>
      <c r="E65" s="24">
        <v>7691</v>
      </c>
      <c r="F65" s="24">
        <v>28023</v>
      </c>
      <c r="G65" s="24">
        <v>87058</v>
      </c>
      <c r="H65" s="24">
        <v>0</v>
      </c>
      <c r="I65" s="24">
        <f>SUM(D65:H65)</f>
        <v>693908</v>
      </c>
    </row>
    <row r="66" spans="1:9" ht="11.1" customHeight="1" x14ac:dyDescent="0.2">
      <c r="A66" s="21"/>
      <c r="B66" s="22"/>
      <c r="C66" s="34" t="s">
        <v>31</v>
      </c>
      <c r="D66" s="24">
        <v>113535</v>
      </c>
      <c r="E66" s="24">
        <v>0</v>
      </c>
      <c r="F66" s="24">
        <v>1399</v>
      </c>
      <c r="G66" s="24">
        <v>433722</v>
      </c>
      <c r="H66" s="24">
        <v>0</v>
      </c>
      <c r="I66" s="24">
        <f>SUM(D66:H66)</f>
        <v>548656</v>
      </c>
    </row>
    <row r="67" spans="1:9" ht="11.1" customHeight="1" x14ac:dyDescent="0.2">
      <c r="A67" s="21"/>
      <c r="B67" s="22"/>
      <c r="C67" s="34" t="s">
        <v>32</v>
      </c>
      <c r="D67" s="24">
        <v>1688149</v>
      </c>
      <c r="E67" s="24">
        <v>0</v>
      </c>
      <c r="F67" s="24">
        <v>0</v>
      </c>
      <c r="G67" s="24">
        <v>10773</v>
      </c>
      <c r="H67" s="24">
        <v>0</v>
      </c>
      <c r="I67" s="24">
        <f>SUM(D67:H67)</f>
        <v>1698922</v>
      </c>
    </row>
    <row r="68" spans="1:9" ht="11.1" customHeight="1" x14ac:dyDescent="0.2">
      <c r="A68" s="21"/>
      <c r="B68" s="22"/>
      <c r="C68" s="34"/>
      <c r="D68" s="24"/>
      <c r="E68" s="24"/>
      <c r="F68" s="24"/>
      <c r="G68" s="24"/>
      <c r="H68" s="24"/>
      <c r="I68" s="24"/>
    </row>
    <row r="69" spans="1:9" ht="11.1" customHeight="1" x14ac:dyDescent="0.2">
      <c r="A69" s="21"/>
      <c r="B69" s="22"/>
      <c r="C69" s="34" t="s">
        <v>33</v>
      </c>
      <c r="D69" s="24">
        <v>2328015</v>
      </c>
      <c r="E69" s="24">
        <v>8853</v>
      </c>
      <c r="F69" s="24">
        <v>5845</v>
      </c>
      <c r="G69" s="24">
        <v>1506346</v>
      </c>
      <c r="H69" s="24">
        <v>0</v>
      </c>
      <c r="I69" s="24">
        <f>+I70+I71+I72</f>
        <v>3849059</v>
      </c>
    </row>
    <row r="70" spans="1:9" ht="11.1" customHeight="1" x14ac:dyDescent="0.2">
      <c r="A70" s="21"/>
      <c r="B70" s="22"/>
      <c r="C70" s="34" t="s">
        <v>30</v>
      </c>
      <c r="D70" s="24">
        <v>640183</v>
      </c>
      <c r="E70" s="24">
        <v>8853</v>
      </c>
      <c r="F70" s="24">
        <v>989</v>
      </c>
      <c r="G70" s="24">
        <v>849797</v>
      </c>
      <c r="H70" s="24">
        <v>0</v>
      </c>
      <c r="I70" s="24">
        <f>SUM(D70:H70)</f>
        <v>1499822</v>
      </c>
    </row>
    <row r="71" spans="1:9" ht="11.1" customHeight="1" x14ac:dyDescent="0.2">
      <c r="A71" s="21"/>
      <c r="B71" s="22"/>
      <c r="C71" s="34" t="s">
        <v>31</v>
      </c>
      <c r="D71" s="24">
        <v>98052</v>
      </c>
      <c r="E71" s="24">
        <v>0</v>
      </c>
      <c r="F71" s="24">
        <v>4856</v>
      </c>
      <c r="G71" s="24">
        <v>649655</v>
      </c>
      <c r="H71" s="24">
        <v>0</v>
      </c>
      <c r="I71" s="24">
        <f>SUM(D71:H71)</f>
        <v>752563</v>
      </c>
    </row>
    <row r="72" spans="1:9" ht="11.1" customHeight="1" x14ac:dyDescent="0.2">
      <c r="A72" s="21"/>
      <c r="B72" s="22"/>
      <c r="C72" s="34" t="s">
        <v>32</v>
      </c>
      <c r="D72" s="24">
        <v>1589780</v>
      </c>
      <c r="E72" s="24">
        <v>0</v>
      </c>
      <c r="F72" s="24">
        <v>0</v>
      </c>
      <c r="G72" s="24">
        <v>6894</v>
      </c>
      <c r="H72" s="24">
        <v>0</v>
      </c>
      <c r="I72" s="24">
        <f>SUM(D72:H72)</f>
        <v>1596674</v>
      </c>
    </row>
    <row r="73" spans="1:9" ht="11.1" customHeight="1" x14ac:dyDescent="0.2">
      <c r="A73" s="21"/>
      <c r="B73" s="22"/>
      <c r="C73" s="34"/>
      <c r="D73" s="24"/>
      <c r="E73" s="24"/>
      <c r="F73" s="24"/>
      <c r="G73" s="24"/>
      <c r="H73" s="24"/>
      <c r="I73" s="24"/>
    </row>
    <row r="74" spans="1:9" ht="11.1" customHeight="1" x14ac:dyDescent="0.2">
      <c r="A74" s="21"/>
      <c r="B74" s="22"/>
      <c r="C74" s="34" t="s">
        <v>34</v>
      </c>
      <c r="D74" s="24">
        <v>551144</v>
      </c>
      <c r="E74" s="24">
        <v>0</v>
      </c>
      <c r="F74" s="24">
        <v>0</v>
      </c>
      <c r="G74" s="24">
        <v>1099088</v>
      </c>
      <c r="H74" s="24">
        <v>0</v>
      </c>
      <c r="I74" s="24">
        <f>+I76+I81</f>
        <v>1650232</v>
      </c>
    </row>
    <row r="75" spans="1:9" ht="11.1" customHeight="1" x14ac:dyDescent="0.2">
      <c r="A75" s="21"/>
      <c r="B75" s="22"/>
      <c r="C75" s="34"/>
      <c r="D75" s="24"/>
      <c r="E75" s="24"/>
      <c r="F75" s="24"/>
      <c r="G75" s="24"/>
      <c r="H75" s="24"/>
      <c r="I75" s="24"/>
    </row>
    <row r="76" spans="1:9" ht="11.1" customHeight="1" x14ac:dyDescent="0.2">
      <c r="A76" s="21"/>
      <c r="B76" s="22"/>
      <c r="C76" s="34" t="s">
        <v>35</v>
      </c>
      <c r="D76" s="24">
        <v>523576</v>
      </c>
      <c r="E76" s="24">
        <v>0</v>
      </c>
      <c r="F76" s="24">
        <v>0</v>
      </c>
      <c r="G76" s="24">
        <v>955888</v>
      </c>
      <c r="H76" s="24">
        <v>0</v>
      </c>
      <c r="I76" s="24">
        <f>+I77+I78+I79</f>
        <v>1479464</v>
      </c>
    </row>
    <row r="77" spans="1:9" ht="11.1" customHeight="1" x14ac:dyDescent="0.2">
      <c r="A77" s="21"/>
      <c r="B77" s="22"/>
      <c r="C77" s="34" t="s">
        <v>30</v>
      </c>
      <c r="D77" s="24">
        <v>341556</v>
      </c>
      <c r="E77" s="24">
        <v>0</v>
      </c>
      <c r="F77" s="24">
        <v>0</v>
      </c>
      <c r="G77" s="24">
        <v>15499</v>
      </c>
      <c r="H77" s="24">
        <v>0</v>
      </c>
      <c r="I77" s="24">
        <f>SUM(D77:H77)</f>
        <v>357055</v>
      </c>
    </row>
    <row r="78" spans="1:9" ht="11.1" customHeight="1" x14ac:dyDescent="0.2">
      <c r="A78" s="21"/>
      <c r="B78" s="22"/>
      <c r="C78" s="34" t="s">
        <v>31</v>
      </c>
      <c r="D78" s="24">
        <v>182020</v>
      </c>
      <c r="E78" s="24">
        <v>0</v>
      </c>
      <c r="F78" s="24">
        <v>0</v>
      </c>
      <c r="G78" s="24">
        <v>940389</v>
      </c>
      <c r="H78" s="24">
        <v>0</v>
      </c>
      <c r="I78" s="24">
        <f>SUM(D78:H78)</f>
        <v>1122409</v>
      </c>
    </row>
    <row r="79" spans="1:9" ht="11.1" customHeight="1" x14ac:dyDescent="0.2">
      <c r="A79" s="21"/>
      <c r="B79" s="22"/>
      <c r="C79" s="34" t="s">
        <v>32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f>SUM(D79:H79)</f>
        <v>0</v>
      </c>
    </row>
    <row r="80" spans="1:9" ht="11.1" customHeight="1" x14ac:dyDescent="0.2">
      <c r="A80" s="21"/>
      <c r="B80" s="22"/>
      <c r="C80" s="34"/>
      <c r="D80" s="24"/>
      <c r="E80" s="24"/>
      <c r="F80" s="24"/>
      <c r="G80" s="24"/>
      <c r="H80" s="24"/>
      <c r="I80" s="24"/>
    </row>
    <row r="81" spans="1:9" ht="11.1" customHeight="1" x14ac:dyDescent="0.2">
      <c r="A81" s="21"/>
      <c r="B81" s="22"/>
      <c r="C81" s="34" t="s">
        <v>36</v>
      </c>
      <c r="D81" s="24">
        <v>27568</v>
      </c>
      <c r="E81" s="24">
        <v>0</v>
      </c>
      <c r="F81" s="24">
        <v>0</v>
      </c>
      <c r="G81" s="24">
        <v>143200</v>
      </c>
      <c r="H81" s="24">
        <v>0</v>
      </c>
      <c r="I81" s="24">
        <f>+I82+I83+I84</f>
        <v>170768</v>
      </c>
    </row>
    <row r="82" spans="1:9" ht="11.1" customHeight="1" x14ac:dyDescent="0.2">
      <c r="A82" s="21"/>
      <c r="B82" s="22"/>
      <c r="C82" s="34" t="s">
        <v>30</v>
      </c>
      <c r="D82" s="24">
        <v>3243</v>
      </c>
      <c r="E82" s="24">
        <v>0</v>
      </c>
      <c r="F82" s="24">
        <v>0</v>
      </c>
      <c r="G82" s="24">
        <v>0</v>
      </c>
      <c r="H82" s="24">
        <v>0</v>
      </c>
      <c r="I82" s="24">
        <f>SUM(D82:H82)</f>
        <v>3243</v>
      </c>
    </row>
    <row r="83" spans="1:9" ht="11.1" customHeight="1" x14ac:dyDescent="0.2">
      <c r="A83" s="21"/>
      <c r="B83" s="22"/>
      <c r="C83" s="34" t="s">
        <v>31</v>
      </c>
      <c r="D83" s="24">
        <v>24325</v>
      </c>
      <c r="E83" s="24">
        <v>0</v>
      </c>
      <c r="F83" s="24">
        <v>0</v>
      </c>
      <c r="G83" s="24">
        <v>143200</v>
      </c>
      <c r="H83" s="24">
        <v>0</v>
      </c>
      <c r="I83" s="24">
        <f>SUM(D83:H83)</f>
        <v>167525</v>
      </c>
    </row>
    <row r="84" spans="1:9" ht="11.1" customHeight="1" x14ac:dyDescent="0.2">
      <c r="A84" s="21"/>
      <c r="B84" s="22"/>
      <c r="C84" s="34" t="s">
        <v>32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f>SUM(D84:H84)</f>
        <v>0</v>
      </c>
    </row>
    <row r="85" spans="1:9" ht="11.1" customHeight="1" x14ac:dyDescent="0.2">
      <c r="A85" s="21"/>
      <c r="B85" s="22"/>
      <c r="C85" s="34"/>
      <c r="D85" s="24"/>
      <c r="E85" s="24"/>
      <c r="F85" s="24"/>
      <c r="G85" s="24"/>
      <c r="H85" s="24"/>
      <c r="I85" s="24"/>
    </row>
    <row r="86" spans="1:9" ht="11.1" customHeight="1" x14ac:dyDescent="0.2">
      <c r="A86" s="21"/>
      <c r="B86" s="22"/>
      <c r="C86" s="34" t="s">
        <v>37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f>+I87+I91</f>
        <v>0</v>
      </c>
    </row>
    <row r="87" spans="1:9" ht="11.1" customHeight="1" x14ac:dyDescent="0.2">
      <c r="A87" s="21"/>
      <c r="B87" s="22"/>
      <c r="C87" s="34" t="s">
        <v>38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f>+I88+I89</f>
        <v>0</v>
      </c>
    </row>
    <row r="88" spans="1:9" ht="11.1" customHeight="1" x14ac:dyDescent="0.2">
      <c r="A88" s="21"/>
      <c r="B88" s="22"/>
      <c r="C88" s="34" t="s">
        <v>39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f>SUM(D88:H88)</f>
        <v>0</v>
      </c>
    </row>
    <row r="89" spans="1:9" ht="11.1" customHeight="1" x14ac:dyDescent="0.2">
      <c r="A89" s="21"/>
      <c r="B89" s="22"/>
      <c r="C89" s="34" t="s">
        <v>40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f>SUM(D89:H89)</f>
        <v>0</v>
      </c>
    </row>
    <row r="90" spans="1:9" ht="11.1" customHeight="1" x14ac:dyDescent="0.2">
      <c r="A90" s="21"/>
      <c r="B90" s="22"/>
      <c r="C90" s="34"/>
      <c r="D90" s="24"/>
      <c r="E90" s="24"/>
      <c r="F90" s="24"/>
      <c r="G90" s="24"/>
      <c r="H90" s="24"/>
      <c r="I90" s="24"/>
    </row>
    <row r="91" spans="1:9" ht="11.1" customHeight="1" x14ac:dyDescent="0.2">
      <c r="A91" s="21"/>
      <c r="B91" s="22"/>
      <c r="C91" s="34" t="s">
        <v>41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f>+I92+I93</f>
        <v>0</v>
      </c>
    </row>
    <row r="92" spans="1:9" ht="11.1" customHeight="1" x14ac:dyDescent="0.2">
      <c r="A92" s="21"/>
      <c r="B92" s="22"/>
      <c r="C92" s="34" t="s">
        <v>42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f>SUM(D92:H92)</f>
        <v>0</v>
      </c>
    </row>
    <row r="93" spans="1:9" ht="11.1" customHeight="1" x14ac:dyDescent="0.2">
      <c r="A93" s="21"/>
      <c r="B93" s="22"/>
      <c r="C93" s="34" t="s">
        <v>43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f>SUM(D93:H93)</f>
        <v>0</v>
      </c>
    </row>
    <row r="94" spans="1:9" ht="11.1" customHeight="1" x14ac:dyDescent="0.2">
      <c r="A94" s="21"/>
      <c r="B94" s="22"/>
      <c r="C94" s="34"/>
      <c r="D94" s="24"/>
      <c r="E94" s="24"/>
      <c r="F94" s="24"/>
      <c r="G94" s="24"/>
      <c r="H94" s="24"/>
      <c r="I94" s="24"/>
    </row>
    <row r="95" spans="1:9" ht="11.1" customHeight="1" x14ac:dyDescent="0.2">
      <c r="A95" s="21"/>
      <c r="B95" s="22"/>
      <c r="C95" s="34" t="s">
        <v>44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f>SUM(D95:H95)</f>
        <v>0</v>
      </c>
    </row>
    <row r="96" spans="1:9" ht="11.1" customHeight="1" x14ac:dyDescent="0.2">
      <c r="A96" s="21"/>
      <c r="B96" s="22"/>
      <c r="C96" s="34"/>
      <c r="D96" s="24"/>
      <c r="E96" s="24"/>
      <c r="F96" s="24"/>
      <c r="G96" s="24"/>
      <c r="H96" s="24"/>
      <c r="I96" s="24"/>
    </row>
    <row r="97" spans="1:9" ht="11.1" customHeight="1" x14ac:dyDescent="0.2">
      <c r="A97" s="21"/>
      <c r="B97" s="22" t="s">
        <v>45</v>
      </c>
      <c r="C97" s="34"/>
      <c r="D97" s="24">
        <v>1157577</v>
      </c>
      <c r="E97" s="24">
        <v>1268713</v>
      </c>
      <c r="F97" s="24">
        <v>41578</v>
      </c>
      <c r="G97" s="24">
        <v>0</v>
      </c>
      <c r="H97" s="24">
        <v>0</v>
      </c>
      <c r="I97" s="24">
        <f>+I98+I99</f>
        <v>2467868</v>
      </c>
    </row>
    <row r="98" spans="1:9" ht="11.1" customHeight="1" x14ac:dyDescent="0.2">
      <c r="A98" s="21"/>
      <c r="B98" s="22"/>
      <c r="C98" s="34" t="s">
        <v>46</v>
      </c>
      <c r="D98" s="24">
        <v>623002</v>
      </c>
      <c r="E98" s="24">
        <v>646360</v>
      </c>
      <c r="F98" s="24">
        <v>22650</v>
      </c>
      <c r="G98" s="24">
        <v>0</v>
      </c>
      <c r="H98" s="24">
        <v>0</v>
      </c>
      <c r="I98" s="24">
        <f>SUM(D98:H98)</f>
        <v>1292012</v>
      </c>
    </row>
    <row r="99" spans="1:9" ht="11.1" customHeight="1" x14ac:dyDescent="0.2">
      <c r="A99" s="27"/>
      <c r="B99" s="28"/>
      <c r="C99" s="35" t="s">
        <v>47</v>
      </c>
      <c r="D99" s="29">
        <v>534575</v>
      </c>
      <c r="E99" s="29">
        <v>622353</v>
      </c>
      <c r="F99" s="29">
        <v>18928</v>
      </c>
      <c r="G99" s="29">
        <v>0</v>
      </c>
      <c r="H99" s="29">
        <v>0</v>
      </c>
      <c r="I99" s="29">
        <f>SUM(D99:H99)</f>
        <v>1175856</v>
      </c>
    </row>
    <row r="100" spans="1:9" ht="11.1" customHeight="1" x14ac:dyDescent="0.2"/>
    <row r="101" spans="1:9" ht="11.1" customHeight="1" x14ac:dyDescent="0.2">
      <c r="F101" s="30"/>
    </row>
    <row r="102" spans="1:9" ht="11.1" customHeight="1" x14ac:dyDescent="0.2"/>
    <row r="103" spans="1:9" ht="11.1" customHeight="1" x14ac:dyDescent="0.2"/>
    <row r="105" spans="1:9" x14ac:dyDescent="0.2">
      <c r="D105" s="26"/>
    </row>
  </sheetData>
  <mergeCells count="6">
    <mergeCell ref="A7:C8"/>
    <mergeCell ref="E7:F7"/>
    <mergeCell ref="I7:I8"/>
    <mergeCell ref="A56:C57"/>
    <mergeCell ref="E56:F56"/>
    <mergeCell ref="I56:I57"/>
  </mergeCells>
  <printOptions horizontalCentered="1"/>
  <pageMargins left="0.75" right="0.75" top="1" bottom="0.75" header="0.5" footer="0.5"/>
  <pageSetup paperSize="9" scale="9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7030A0"/>
  </sheetPr>
  <dimension ref="A3:AQ108"/>
  <sheetViews>
    <sheetView zoomScaleNormal="100" workbookViewId="0">
      <pane xSplit="3" ySplit="9" topLeftCell="D10" activePane="bottomRight" state="frozen"/>
      <selection activeCell="D10" sqref="D10"/>
      <selection pane="topRight" activeCell="D10" sqref="D10"/>
      <selection pane="bottomLeft" activeCell="D10" sqref="D10"/>
      <selection pane="bottomRight" activeCell="D10" sqref="D10"/>
    </sheetView>
  </sheetViews>
  <sheetFormatPr defaultRowHeight="12" x14ac:dyDescent="0.2"/>
  <cols>
    <col min="1" max="1" width="2.1640625" style="2" customWidth="1"/>
    <col min="2" max="2" width="5.5" style="2" customWidth="1"/>
    <col min="3" max="3" width="24.5" style="2" customWidth="1"/>
    <col min="4" max="4" width="11.33203125" style="2" customWidth="1"/>
    <col min="5" max="5" width="12.1640625" style="2" customWidth="1"/>
    <col min="6" max="28" width="11.33203125" style="2" customWidth="1"/>
    <col min="29" max="29" width="11.83203125" style="2" bestFit="1" customWidth="1"/>
    <col min="30" max="36" width="11.33203125" style="2" customWidth="1"/>
    <col min="37" max="37" width="9.33203125" style="2"/>
    <col min="38" max="38" width="12.1640625" style="2" customWidth="1"/>
    <col min="39" max="41" width="10.83203125" style="2" customWidth="1"/>
    <col min="42" max="42" width="9.33203125" style="2"/>
    <col min="43" max="43" width="14.5" style="2" bestFit="1" customWidth="1"/>
    <col min="44" max="16384" width="9.33203125" style="2"/>
  </cols>
  <sheetData>
    <row r="3" spans="1:43" ht="11.1" customHeight="1" x14ac:dyDescent="0.2">
      <c r="A3" s="2" t="s">
        <v>48</v>
      </c>
    </row>
    <row r="4" spans="1:43" ht="11.1" customHeight="1" x14ac:dyDescent="0.2">
      <c r="A4" s="1" t="s">
        <v>1</v>
      </c>
    </row>
    <row r="5" spans="1:43" ht="11.1" customHeight="1" x14ac:dyDescent="0.2">
      <c r="A5" s="2" t="s">
        <v>49</v>
      </c>
      <c r="AK5" s="22"/>
    </row>
    <row r="6" spans="1:43" ht="11.1" customHeight="1" x14ac:dyDescent="0.2">
      <c r="A6" s="3" t="s">
        <v>3</v>
      </c>
      <c r="AK6" s="22"/>
    </row>
    <row r="7" spans="1:43" s="12" customFormat="1" ht="11.1" customHeight="1" x14ac:dyDescent="0.2">
      <c r="A7" s="36"/>
      <c r="B7" s="37"/>
      <c r="C7" s="38"/>
      <c r="D7" s="39" t="s">
        <v>50</v>
      </c>
      <c r="E7" s="40"/>
      <c r="F7" s="41"/>
      <c r="G7" s="42" t="s">
        <v>51</v>
      </c>
      <c r="H7" s="43"/>
      <c r="I7" s="43"/>
      <c r="J7" s="43"/>
      <c r="K7" s="43"/>
      <c r="L7" s="43"/>
      <c r="M7" s="44"/>
      <c r="N7" s="45" t="s">
        <v>52</v>
      </c>
      <c r="O7" s="46"/>
      <c r="P7" s="46"/>
      <c r="Q7" s="46"/>
      <c r="R7" s="46"/>
      <c r="S7" s="46"/>
      <c r="T7" s="47"/>
      <c r="U7" s="48" t="s">
        <v>53</v>
      </c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50"/>
      <c r="AK7" s="51"/>
    </row>
    <row r="8" spans="1:43" s="12" customFormat="1" ht="11.1" customHeight="1" x14ac:dyDescent="0.2">
      <c r="A8" s="52" t="s">
        <v>4</v>
      </c>
      <c r="B8" s="53"/>
      <c r="C8" s="54"/>
      <c r="D8" s="39" t="s">
        <v>54</v>
      </c>
      <c r="E8" s="40"/>
      <c r="F8" s="55" t="s">
        <v>55</v>
      </c>
      <c r="G8" s="42" t="s">
        <v>56</v>
      </c>
      <c r="H8" s="43"/>
      <c r="I8" s="44"/>
      <c r="J8" s="42" t="s">
        <v>57</v>
      </c>
      <c r="K8" s="43"/>
      <c r="L8" s="44"/>
      <c r="M8" s="56" t="s">
        <v>58</v>
      </c>
      <c r="N8" s="45" t="s">
        <v>59</v>
      </c>
      <c r="O8" s="46"/>
      <c r="P8" s="47"/>
      <c r="Q8" s="57" t="s">
        <v>60</v>
      </c>
      <c r="R8" s="57" t="s">
        <v>61</v>
      </c>
      <c r="S8" s="58" t="s">
        <v>62</v>
      </c>
      <c r="T8" s="58" t="s">
        <v>63</v>
      </c>
      <c r="U8" s="59" t="s">
        <v>64</v>
      </c>
      <c r="V8" s="59" t="s">
        <v>65</v>
      </c>
      <c r="W8" s="59" t="s">
        <v>66</v>
      </c>
      <c r="X8" s="60" t="s">
        <v>67</v>
      </c>
      <c r="Y8" s="61" t="s">
        <v>68</v>
      </c>
      <c r="Z8" s="62" t="s">
        <v>69</v>
      </c>
      <c r="AA8" s="61" t="s">
        <v>70</v>
      </c>
      <c r="AB8" s="62" t="s">
        <v>71</v>
      </c>
      <c r="AC8" s="61" t="s">
        <v>72</v>
      </c>
      <c r="AD8" s="62" t="s">
        <v>73</v>
      </c>
      <c r="AE8" s="62" t="s">
        <v>74</v>
      </c>
      <c r="AF8" s="62" t="s">
        <v>75</v>
      </c>
      <c r="AG8" s="62" t="s">
        <v>76</v>
      </c>
      <c r="AH8" s="61" t="s">
        <v>77</v>
      </c>
      <c r="AI8" s="61" t="s">
        <v>78</v>
      </c>
      <c r="AJ8" s="61" t="s">
        <v>79</v>
      </c>
      <c r="AK8" s="63"/>
      <c r="AL8" s="64" t="s">
        <v>80</v>
      </c>
      <c r="AM8" s="64" t="s">
        <v>81</v>
      </c>
      <c r="AN8" s="64" t="s">
        <v>82</v>
      </c>
      <c r="AO8" s="64" t="s">
        <v>83</v>
      </c>
      <c r="AP8" s="65"/>
      <c r="AQ8" s="64" t="s">
        <v>84</v>
      </c>
    </row>
    <row r="9" spans="1:43" s="12" customFormat="1" ht="11.1" customHeight="1" x14ac:dyDescent="0.2">
      <c r="A9" s="66"/>
      <c r="B9" s="67"/>
      <c r="C9" s="68"/>
      <c r="D9" s="69" t="s">
        <v>85</v>
      </c>
      <c r="E9" s="70" t="s">
        <v>86</v>
      </c>
      <c r="F9" s="71"/>
      <c r="G9" s="72" t="s">
        <v>85</v>
      </c>
      <c r="H9" s="73" t="s">
        <v>86</v>
      </c>
      <c r="I9" s="73" t="s">
        <v>87</v>
      </c>
      <c r="J9" s="72" t="s">
        <v>85</v>
      </c>
      <c r="K9" s="73" t="s">
        <v>86</v>
      </c>
      <c r="L9" s="73" t="s">
        <v>87</v>
      </c>
      <c r="M9" s="74"/>
      <c r="N9" s="75" t="s">
        <v>85</v>
      </c>
      <c r="O9" s="76" t="s">
        <v>86</v>
      </c>
      <c r="P9" s="76" t="s">
        <v>87</v>
      </c>
      <c r="Q9" s="77"/>
      <c r="R9" s="77"/>
      <c r="S9" s="78"/>
      <c r="T9" s="78"/>
      <c r="U9" s="79"/>
      <c r="V9" s="79"/>
      <c r="W9" s="79"/>
      <c r="X9" s="80"/>
      <c r="Y9" s="81"/>
      <c r="Z9" s="82"/>
      <c r="AA9" s="81"/>
      <c r="AB9" s="82"/>
      <c r="AC9" s="81"/>
      <c r="AD9" s="82"/>
      <c r="AE9" s="82"/>
      <c r="AF9" s="82"/>
      <c r="AG9" s="82"/>
      <c r="AH9" s="81"/>
      <c r="AI9" s="81"/>
      <c r="AJ9" s="81"/>
      <c r="AK9" s="63"/>
      <c r="AL9" s="83"/>
      <c r="AM9" s="83"/>
      <c r="AN9" s="83"/>
      <c r="AO9" s="83"/>
    </row>
    <row r="10" spans="1:43" ht="11.1" customHeight="1" x14ac:dyDescent="0.2">
      <c r="A10" s="21" t="s">
        <v>13</v>
      </c>
      <c r="B10" s="22"/>
      <c r="C10" s="3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2"/>
    </row>
    <row r="11" spans="1:43" ht="11.1" customHeight="1" x14ac:dyDescent="0.2">
      <c r="A11" s="21"/>
      <c r="B11" s="22"/>
      <c r="C11" s="34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2"/>
      <c r="AQ11" s="26"/>
    </row>
    <row r="12" spans="1:43" ht="11.1" customHeight="1" x14ac:dyDescent="0.2">
      <c r="A12" s="21"/>
      <c r="B12" s="22" t="s">
        <v>14</v>
      </c>
      <c r="C12" s="34"/>
      <c r="D12" s="25">
        <v>238</v>
      </c>
      <c r="E12" s="25">
        <v>2166</v>
      </c>
      <c r="F12" s="24">
        <f>+F13+F14</f>
        <v>2404</v>
      </c>
      <c r="G12" s="23">
        <v>5178</v>
      </c>
      <c r="H12" s="25">
        <v>293</v>
      </c>
      <c r="I12" s="24">
        <f>+I13+I14</f>
        <v>5471</v>
      </c>
      <c r="J12" s="25">
        <v>4987</v>
      </c>
      <c r="K12" s="25">
        <v>303</v>
      </c>
      <c r="L12" s="24">
        <f>+L13+L14</f>
        <v>5290</v>
      </c>
      <c r="M12" s="24">
        <f>+M13+M14</f>
        <v>10761</v>
      </c>
      <c r="N12" s="25">
        <v>228</v>
      </c>
      <c r="O12" s="25">
        <v>30</v>
      </c>
      <c r="P12" s="24">
        <f>+P13+P14</f>
        <v>258</v>
      </c>
      <c r="Q12" s="25">
        <v>239</v>
      </c>
      <c r="R12" s="25">
        <v>2</v>
      </c>
      <c r="S12" s="25">
        <v>6</v>
      </c>
      <c r="T12" s="24">
        <f>+T13+T14</f>
        <v>505</v>
      </c>
      <c r="U12" s="25">
        <v>5</v>
      </c>
      <c r="V12" s="25">
        <v>43</v>
      </c>
      <c r="W12" s="25">
        <v>37</v>
      </c>
      <c r="X12" s="25">
        <v>11</v>
      </c>
      <c r="Y12" s="25">
        <v>5</v>
      </c>
      <c r="Z12" s="25">
        <v>853</v>
      </c>
      <c r="AA12" s="25">
        <v>25</v>
      </c>
      <c r="AB12" s="25">
        <v>8</v>
      </c>
      <c r="AC12" s="25">
        <v>272</v>
      </c>
      <c r="AD12" s="25">
        <v>51</v>
      </c>
      <c r="AE12" s="25">
        <v>161</v>
      </c>
      <c r="AF12" s="25">
        <v>10</v>
      </c>
      <c r="AG12" s="25">
        <v>96</v>
      </c>
      <c r="AH12" s="25">
        <v>124</v>
      </c>
      <c r="AI12" s="25">
        <v>3</v>
      </c>
      <c r="AJ12" s="24">
        <f>+AJ13+AJ14</f>
        <v>1704</v>
      </c>
      <c r="AK12" s="84"/>
      <c r="AL12" s="26">
        <f>+F12</f>
        <v>2404</v>
      </c>
      <c r="AM12" s="26">
        <f>+M12</f>
        <v>10761</v>
      </c>
      <c r="AN12" s="26">
        <f>+T12</f>
        <v>505</v>
      </c>
      <c r="AO12" s="26">
        <f>+AJ12</f>
        <v>1704</v>
      </c>
      <c r="AQ12" s="26">
        <f>SUM(AL12:AO12)</f>
        <v>15374</v>
      </c>
    </row>
    <row r="13" spans="1:43" ht="11.1" customHeight="1" x14ac:dyDescent="0.2">
      <c r="A13" s="21"/>
      <c r="B13" s="22"/>
      <c r="C13" s="34" t="s">
        <v>15</v>
      </c>
      <c r="D13" s="25">
        <v>238</v>
      </c>
      <c r="E13" s="25">
        <v>2064</v>
      </c>
      <c r="F13" s="24">
        <f>+D13+E13</f>
        <v>2302</v>
      </c>
      <c r="G13" s="25">
        <v>5178</v>
      </c>
      <c r="H13" s="25">
        <v>293</v>
      </c>
      <c r="I13" s="24">
        <f>+G13+H13</f>
        <v>5471</v>
      </c>
      <c r="J13" s="25">
        <v>4987</v>
      </c>
      <c r="K13" s="25">
        <v>302</v>
      </c>
      <c r="L13" s="24">
        <f>+J13+K13</f>
        <v>5289</v>
      </c>
      <c r="M13" s="24">
        <f>I13+L13</f>
        <v>10760</v>
      </c>
      <c r="N13" s="25">
        <v>228</v>
      </c>
      <c r="O13" s="25">
        <v>30</v>
      </c>
      <c r="P13" s="24">
        <f>+N13+O13</f>
        <v>258</v>
      </c>
      <c r="Q13" s="25">
        <v>239</v>
      </c>
      <c r="R13" s="25">
        <v>2</v>
      </c>
      <c r="S13" s="25">
        <v>6</v>
      </c>
      <c r="T13" s="24">
        <f>+P13+Q13+R13+S13</f>
        <v>505</v>
      </c>
      <c r="U13" s="25">
        <v>5</v>
      </c>
      <c r="V13" s="25">
        <v>16</v>
      </c>
      <c r="W13" s="25">
        <v>37</v>
      </c>
      <c r="X13" s="25">
        <v>0</v>
      </c>
      <c r="Y13" s="25">
        <v>5</v>
      </c>
      <c r="Z13" s="25">
        <v>827</v>
      </c>
      <c r="AA13" s="25">
        <v>25</v>
      </c>
      <c r="AB13" s="25">
        <v>8</v>
      </c>
      <c r="AC13" s="25">
        <v>240</v>
      </c>
      <c r="AD13" s="25">
        <v>51</v>
      </c>
      <c r="AE13" s="25">
        <v>110</v>
      </c>
      <c r="AF13" s="25">
        <v>0</v>
      </c>
      <c r="AG13" s="25">
        <v>92</v>
      </c>
      <c r="AH13" s="25">
        <v>124</v>
      </c>
      <c r="AI13" s="25">
        <v>3</v>
      </c>
      <c r="AJ13" s="24">
        <f>U13+V13+W13+X13+Y13+Z13+AA13+AB13+AC13+AD13+AE13+AF13+AG13+AH13+AI13</f>
        <v>1543</v>
      </c>
      <c r="AK13" s="84"/>
      <c r="AL13" s="26">
        <f t="shared" ref="AL13:AL76" si="0">+F13</f>
        <v>2302</v>
      </c>
      <c r="AM13" s="26">
        <f t="shared" ref="AM13:AM76" si="1">+M13</f>
        <v>10760</v>
      </c>
      <c r="AN13" s="26">
        <f t="shared" ref="AN13:AN76" si="2">+T13</f>
        <v>505</v>
      </c>
      <c r="AO13" s="26">
        <f t="shared" ref="AO13:AO76" si="3">+AJ13</f>
        <v>1543</v>
      </c>
      <c r="AQ13" s="26">
        <f t="shared" ref="AQ13:AQ76" si="4">SUM(AL13:AO13)</f>
        <v>15110</v>
      </c>
    </row>
    <row r="14" spans="1:43" ht="11.1" customHeight="1" x14ac:dyDescent="0.2">
      <c r="A14" s="21"/>
      <c r="B14" s="22"/>
      <c r="C14" s="34" t="s">
        <v>16</v>
      </c>
      <c r="D14" s="25">
        <v>0</v>
      </c>
      <c r="E14" s="25">
        <v>102</v>
      </c>
      <c r="F14" s="24">
        <f>+D14+E14</f>
        <v>102</v>
      </c>
      <c r="G14" s="25">
        <v>0</v>
      </c>
      <c r="H14" s="25">
        <v>0</v>
      </c>
      <c r="I14" s="24">
        <f>+G14+H14</f>
        <v>0</v>
      </c>
      <c r="J14" s="25">
        <v>0</v>
      </c>
      <c r="K14" s="25">
        <v>1</v>
      </c>
      <c r="L14" s="24">
        <f>+J14+K14</f>
        <v>1</v>
      </c>
      <c r="M14" s="24">
        <f>I14+L14</f>
        <v>1</v>
      </c>
      <c r="N14" s="25">
        <v>0</v>
      </c>
      <c r="O14" s="25">
        <v>0</v>
      </c>
      <c r="P14" s="24">
        <f>+N14+O14</f>
        <v>0</v>
      </c>
      <c r="Q14" s="25">
        <v>0</v>
      </c>
      <c r="R14" s="25">
        <v>0</v>
      </c>
      <c r="S14" s="25">
        <v>0</v>
      </c>
      <c r="T14" s="24">
        <f>+P14+Q14+R14+S14</f>
        <v>0</v>
      </c>
      <c r="U14" s="25">
        <v>0</v>
      </c>
      <c r="V14" s="25">
        <v>27</v>
      </c>
      <c r="W14" s="25">
        <v>0</v>
      </c>
      <c r="X14" s="25">
        <v>11</v>
      </c>
      <c r="Y14" s="25">
        <v>0</v>
      </c>
      <c r="Z14" s="25">
        <v>26</v>
      </c>
      <c r="AA14" s="25">
        <v>0</v>
      </c>
      <c r="AB14" s="25">
        <v>0</v>
      </c>
      <c r="AC14" s="25">
        <v>32</v>
      </c>
      <c r="AD14" s="25">
        <v>0</v>
      </c>
      <c r="AE14" s="25">
        <v>51</v>
      </c>
      <c r="AF14" s="25">
        <v>10</v>
      </c>
      <c r="AG14" s="25">
        <v>4</v>
      </c>
      <c r="AH14" s="25">
        <v>0</v>
      </c>
      <c r="AI14" s="25">
        <v>0</v>
      </c>
      <c r="AJ14" s="24">
        <f>U14+V14+W14+X14+Y14+Z14+AA14+AB14+AC14+AD14+AE14+AF14+AG14+AH14+AI14</f>
        <v>161</v>
      </c>
      <c r="AK14" s="84"/>
      <c r="AL14" s="26">
        <f t="shared" si="0"/>
        <v>102</v>
      </c>
      <c r="AM14" s="26">
        <f t="shared" si="1"/>
        <v>1</v>
      </c>
      <c r="AN14" s="26">
        <f t="shared" si="2"/>
        <v>0</v>
      </c>
      <c r="AO14" s="26">
        <f t="shared" si="3"/>
        <v>161</v>
      </c>
      <c r="AQ14" s="26">
        <f t="shared" si="4"/>
        <v>264</v>
      </c>
    </row>
    <row r="15" spans="1:43" ht="11.1" customHeight="1" x14ac:dyDescent="0.2">
      <c r="A15" s="21"/>
      <c r="B15" s="22"/>
      <c r="C15" s="34"/>
      <c r="D15" s="25"/>
      <c r="E15" s="25"/>
      <c r="F15" s="24"/>
      <c r="G15" s="25"/>
      <c r="H15" s="25"/>
      <c r="I15" s="24"/>
      <c r="J15" s="25"/>
      <c r="K15" s="25"/>
      <c r="L15" s="24"/>
      <c r="M15" s="24"/>
      <c r="N15" s="25"/>
      <c r="O15" s="25"/>
      <c r="P15" s="24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84"/>
      <c r="AL15" s="26"/>
      <c r="AM15" s="26"/>
      <c r="AN15" s="26"/>
      <c r="AO15" s="26"/>
      <c r="AQ15" s="26"/>
    </row>
    <row r="16" spans="1:43" ht="11.1" customHeight="1" x14ac:dyDescent="0.2">
      <c r="A16" s="21"/>
      <c r="B16" s="22" t="s">
        <v>17</v>
      </c>
      <c r="C16" s="34"/>
      <c r="D16" s="25">
        <v>3630066</v>
      </c>
      <c r="E16" s="25">
        <v>6869545</v>
      </c>
      <c r="F16" s="24">
        <f>+F17+F18</f>
        <v>10499611</v>
      </c>
      <c r="G16" s="25">
        <v>983314</v>
      </c>
      <c r="H16" s="25">
        <v>13959</v>
      </c>
      <c r="I16" s="24">
        <f>+I17+I18</f>
        <v>997273</v>
      </c>
      <c r="J16" s="25">
        <v>969776</v>
      </c>
      <c r="K16" s="25">
        <v>19346</v>
      </c>
      <c r="L16" s="24">
        <f>+L17+L18</f>
        <v>989122</v>
      </c>
      <c r="M16" s="24">
        <f>+M17+M18</f>
        <v>1986395</v>
      </c>
      <c r="N16" s="25">
        <v>43403</v>
      </c>
      <c r="O16" s="25">
        <v>12599</v>
      </c>
      <c r="P16" s="24">
        <f>+P17+P18</f>
        <v>56002</v>
      </c>
      <c r="Q16" s="25">
        <v>22319</v>
      </c>
      <c r="R16" s="25">
        <v>548</v>
      </c>
      <c r="S16" s="25">
        <v>3712</v>
      </c>
      <c r="T16" s="24">
        <f>+T17+T18</f>
        <v>82581</v>
      </c>
      <c r="U16" s="25">
        <v>2984</v>
      </c>
      <c r="V16" s="25">
        <v>127364</v>
      </c>
      <c r="W16" s="25">
        <v>383552</v>
      </c>
      <c r="X16" s="25">
        <v>74224</v>
      </c>
      <c r="Y16" s="25">
        <v>1084</v>
      </c>
      <c r="Z16" s="25">
        <v>1276194</v>
      </c>
      <c r="AA16" s="25">
        <v>8558</v>
      </c>
      <c r="AB16" s="25">
        <v>6597</v>
      </c>
      <c r="AC16" s="25">
        <v>306842</v>
      </c>
      <c r="AD16" s="25">
        <v>26386</v>
      </c>
      <c r="AE16" s="25">
        <v>492662</v>
      </c>
      <c r="AF16" s="25">
        <v>39409</v>
      </c>
      <c r="AG16" s="25">
        <v>63838</v>
      </c>
      <c r="AH16" s="25">
        <v>75779</v>
      </c>
      <c r="AI16" s="25">
        <v>732</v>
      </c>
      <c r="AJ16" s="24">
        <f>+AJ17+AJ18</f>
        <v>2886205</v>
      </c>
      <c r="AK16" s="84"/>
      <c r="AL16" s="26">
        <f t="shared" si="0"/>
        <v>10499611</v>
      </c>
      <c r="AM16" s="26">
        <f t="shared" si="1"/>
        <v>1986395</v>
      </c>
      <c r="AN16" s="26">
        <f t="shared" si="2"/>
        <v>82581</v>
      </c>
      <c r="AO16" s="26">
        <f t="shared" si="3"/>
        <v>2886205</v>
      </c>
      <c r="AQ16" s="26">
        <f t="shared" si="4"/>
        <v>15454792</v>
      </c>
    </row>
    <row r="17" spans="1:43" ht="11.1" customHeight="1" x14ac:dyDescent="0.2">
      <c r="A17" s="21"/>
      <c r="B17" s="22"/>
      <c r="C17" s="34" t="s">
        <v>15</v>
      </c>
      <c r="D17" s="25">
        <v>3630066</v>
      </c>
      <c r="E17" s="25">
        <v>5932396</v>
      </c>
      <c r="F17" s="24">
        <f>+D17+E17</f>
        <v>9562462</v>
      </c>
      <c r="G17" s="25">
        <v>983314</v>
      </c>
      <c r="H17" s="25">
        <v>13959</v>
      </c>
      <c r="I17" s="24">
        <f>+G17+H17</f>
        <v>997273</v>
      </c>
      <c r="J17" s="25">
        <v>969776</v>
      </c>
      <c r="K17" s="25">
        <v>15146</v>
      </c>
      <c r="L17" s="24">
        <f>+J17+K17</f>
        <v>984922</v>
      </c>
      <c r="M17" s="24">
        <f>I17+L17</f>
        <v>1982195</v>
      </c>
      <c r="N17" s="25">
        <v>43403</v>
      </c>
      <c r="O17" s="25">
        <v>12599</v>
      </c>
      <c r="P17" s="24">
        <f>+N17+O17</f>
        <v>56002</v>
      </c>
      <c r="Q17" s="25">
        <v>22319</v>
      </c>
      <c r="R17" s="25">
        <v>548</v>
      </c>
      <c r="S17" s="25">
        <v>3712</v>
      </c>
      <c r="T17" s="24">
        <f>+P17+Q17+R17+S17</f>
        <v>82581</v>
      </c>
      <c r="U17" s="25">
        <v>2984</v>
      </c>
      <c r="V17" s="25">
        <v>7811</v>
      </c>
      <c r="W17" s="25">
        <v>383552</v>
      </c>
      <c r="X17" s="25">
        <v>0</v>
      </c>
      <c r="Y17" s="25">
        <v>1084</v>
      </c>
      <c r="Z17" s="25">
        <v>659947</v>
      </c>
      <c r="AA17" s="25">
        <v>8558</v>
      </c>
      <c r="AB17" s="25">
        <v>6597</v>
      </c>
      <c r="AC17" s="25">
        <v>86008</v>
      </c>
      <c r="AD17" s="25">
        <v>26386</v>
      </c>
      <c r="AE17" s="25">
        <v>99751</v>
      </c>
      <c r="AF17" s="25">
        <v>0</v>
      </c>
      <c r="AG17" s="25">
        <v>44021</v>
      </c>
      <c r="AH17" s="25">
        <v>75779</v>
      </c>
      <c r="AI17" s="25">
        <v>732</v>
      </c>
      <c r="AJ17" s="24">
        <f>U17+V17+W17+X17+Y17+Z17+AA17+AB17+AC17+AD17+AE17+AF17+AG17+AH17+AI17</f>
        <v>1403210</v>
      </c>
      <c r="AK17" s="84"/>
      <c r="AL17" s="26">
        <f t="shared" si="0"/>
        <v>9562462</v>
      </c>
      <c r="AM17" s="26">
        <f t="shared" si="1"/>
        <v>1982195</v>
      </c>
      <c r="AN17" s="26">
        <f t="shared" si="2"/>
        <v>82581</v>
      </c>
      <c r="AO17" s="26">
        <f t="shared" si="3"/>
        <v>1403210</v>
      </c>
      <c r="AQ17" s="26">
        <f t="shared" si="4"/>
        <v>13030448</v>
      </c>
    </row>
    <row r="18" spans="1:43" ht="11.1" customHeight="1" x14ac:dyDescent="0.2">
      <c r="A18" s="21"/>
      <c r="B18" s="22"/>
      <c r="C18" s="34" t="s">
        <v>16</v>
      </c>
      <c r="D18" s="25">
        <v>0</v>
      </c>
      <c r="E18" s="25">
        <v>937149</v>
      </c>
      <c r="F18" s="24">
        <f>+D18+E18</f>
        <v>937149</v>
      </c>
      <c r="G18" s="25">
        <v>0</v>
      </c>
      <c r="H18" s="25">
        <v>0</v>
      </c>
      <c r="I18" s="24">
        <f>+G18+H18</f>
        <v>0</v>
      </c>
      <c r="J18" s="25">
        <v>0</v>
      </c>
      <c r="K18" s="25">
        <v>4200</v>
      </c>
      <c r="L18" s="24">
        <f>+J18+K18</f>
        <v>4200</v>
      </c>
      <c r="M18" s="24">
        <f>I18+L18</f>
        <v>4200</v>
      </c>
      <c r="N18" s="25">
        <v>0</v>
      </c>
      <c r="O18" s="25">
        <v>0</v>
      </c>
      <c r="P18" s="24">
        <f>+N18+O18</f>
        <v>0</v>
      </c>
      <c r="Q18" s="25">
        <v>0</v>
      </c>
      <c r="R18" s="25">
        <v>0</v>
      </c>
      <c r="S18" s="25">
        <v>0</v>
      </c>
      <c r="T18" s="24">
        <f>+P18+Q18+R18+S18</f>
        <v>0</v>
      </c>
      <c r="U18" s="25">
        <v>0</v>
      </c>
      <c r="V18" s="25">
        <v>119553</v>
      </c>
      <c r="W18" s="25">
        <v>0</v>
      </c>
      <c r="X18" s="25">
        <v>74224</v>
      </c>
      <c r="Y18" s="25">
        <v>0</v>
      </c>
      <c r="Z18" s="25">
        <v>616247</v>
      </c>
      <c r="AA18" s="25">
        <v>0</v>
      </c>
      <c r="AB18" s="25">
        <v>0</v>
      </c>
      <c r="AC18" s="25">
        <v>220834</v>
      </c>
      <c r="AD18" s="25">
        <v>0</v>
      </c>
      <c r="AE18" s="25">
        <v>392911</v>
      </c>
      <c r="AF18" s="25">
        <v>39409</v>
      </c>
      <c r="AG18" s="25">
        <v>19817</v>
      </c>
      <c r="AH18" s="25">
        <v>0</v>
      </c>
      <c r="AI18" s="25">
        <v>0</v>
      </c>
      <c r="AJ18" s="24">
        <f>U18+V18+W18+X18+Y18+Z18+AA18+AB18+AC18+AD18+AE18+AF18+AG18+AH18+AI18</f>
        <v>1482995</v>
      </c>
      <c r="AK18" s="84"/>
      <c r="AL18" s="26">
        <f t="shared" si="0"/>
        <v>937149</v>
      </c>
      <c r="AM18" s="26">
        <f t="shared" si="1"/>
        <v>4200</v>
      </c>
      <c r="AN18" s="26">
        <f t="shared" si="2"/>
        <v>0</v>
      </c>
      <c r="AO18" s="26">
        <f t="shared" si="3"/>
        <v>1482995</v>
      </c>
      <c r="AQ18" s="26">
        <f t="shared" si="4"/>
        <v>2424344</v>
      </c>
    </row>
    <row r="19" spans="1:43" ht="11.1" customHeight="1" x14ac:dyDescent="0.2">
      <c r="A19" s="21"/>
      <c r="B19" s="22"/>
      <c r="C19" s="34"/>
      <c r="D19" s="25"/>
      <c r="E19" s="25"/>
      <c r="F19" s="24"/>
      <c r="G19" s="25"/>
      <c r="H19" s="25"/>
      <c r="I19" s="24"/>
      <c r="J19" s="25"/>
      <c r="K19" s="25"/>
      <c r="L19" s="24"/>
      <c r="M19" s="24"/>
      <c r="N19" s="25"/>
      <c r="O19" s="25"/>
      <c r="P19" s="24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84"/>
      <c r="AL19" s="26"/>
      <c r="AM19" s="26"/>
      <c r="AN19" s="26"/>
      <c r="AO19" s="26"/>
      <c r="AQ19" s="26"/>
    </row>
    <row r="20" spans="1:43" ht="11.1" customHeight="1" x14ac:dyDescent="0.2">
      <c r="A20" s="21"/>
      <c r="B20" s="22" t="s">
        <v>18</v>
      </c>
      <c r="C20" s="34"/>
      <c r="D20" s="25">
        <v>1690432</v>
      </c>
      <c r="E20" s="25">
        <v>3459662</v>
      </c>
      <c r="F20" s="24">
        <f>+F21+F22</f>
        <v>5150094</v>
      </c>
      <c r="G20" s="25">
        <v>466157</v>
      </c>
      <c r="H20" s="25">
        <v>9881</v>
      </c>
      <c r="I20" s="24">
        <f>+I21+I22</f>
        <v>476038</v>
      </c>
      <c r="J20" s="25">
        <v>454288</v>
      </c>
      <c r="K20" s="25">
        <v>11962</v>
      </c>
      <c r="L20" s="24">
        <f>+L21+L22</f>
        <v>466250</v>
      </c>
      <c r="M20" s="24">
        <f>+M21+M22</f>
        <v>942288</v>
      </c>
      <c r="N20" s="25">
        <v>16680</v>
      </c>
      <c r="O20" s="25">
        <v>7871</v>
      </c>
      <c r="P20" s="24">
        <f>+P21+P22</f>
        <v>24551</v>
      </c>
      <c r="Q20" s="25">
        <v>14880</v>
      </c>
      <c r="R20" s="25">
        <v>335</v>
      </c>
      <c r="S20" s="25">
        <v>2076</v>
      </c>
      <c r="T20" s="24">
        <f>+T21+T22</f>
        <v>41842</v>
      </c>
      <c r="U20" s="25">
        <v>1996</v>
      </c>
      <c r="V20" s="25">
        <v>64998</v>
      </c>
      <c r="W20" s="25">
        <v>148205</v>
      </c>
      <c r="X20" s="25">
        <v>31474</v>
      </c>
      <c r="Y20" s="25">
        <v>623</v>
      </c>
      <c r="Z20" s="25">
        <v>728341</v>
      </c>
      <c r="AA20" s="25">
        <v>5316</v>
      </c>
      <c r="AB20" s="25">
        <v>3842</v>
      </c>
      <c r="AC20" s="25">
        <v>163822</v>
      </c>
      <c r="AD20" s="25">
        <v>13651</v>
      </c>
      <c r="AE20" s="25">
        <v>236906</v>
      </c>
      <c r="AF20" s="25">
        <v>11969</v>
      </c>
      <c r="AG20" s="25">
        <v>41752</v>
      </c>
      <c r="AH20" s="25">
        <v>69990</v>
      </c>
      <c r="AI20" s="25">
        <v>498</v>
      </c>
      <c r="AJ20" s="24">
        <f>+AJ21+AJ22</f>
        <v>1523383</v>
      </c>
      <c r="AK20" s="84"/>
      <c r="AL20" s="26">
        <f t="shared" si="0"/>
        <v>5150094</v>
      </c>
      <c r="AM20" s="26">
        <f t="shared" si="1"/>
        <v>942288</v>
      </c>
      <c r="AN20" s="26">
        <f t="shared" si="2"/>
        <v>41842</v>
      </c>
      <c r="AO20" s="26">
        <f t="shared" si="3"/>
        <v>1523383</v>
      </c>
      <c r="AQ20" s="26">
        <f t="shared" si="4"/>
        <v>7657607</v>
      </c>
    </row>
    <row r="21" spans="1:43" ht="11.1" customHeight="1" x14ac:dyDescent="0.2">
      <c r="A21" s="21"/>
      <c r="B21" s="22"/>
      <c r="C21" s="34" t="s">
        <v>15</v>
      </c>
      <c r="D21" s="25">
        <v>1690432</v>
      </c>
      <c r="E21" s="25">
        <v>2995398</v>
      </c>
      <c r="F21" s="24">
        <f>+D21+E21</f>
        <v>4685830</v>
      </c>
      <c r="G21" s="25">
        <v>466157</v>
      </c>
      <c r="H21" s="25">
        <v>9881</v>
      </c>
      <c r="I21" s="24">
        <f>+G21+H21</f>
        <v>476038</v>
      </c>
      <c r="J21" s="25">
        <v>454288</v>
      </c>
      <c r="K21" s="25">
        <v>10699</v>
      </c>
      <c r="L21" s="24">
        <f>+J21+K21</f>
        <v>464987</v>
      </c>
      <c r="M21" s="24">
        <f>I21+L21</f>
        <v>941025</v>
      </c>
      <c r="N21" s="25">
        <v>16680</v>
      </c>
      <c r="O21" s="25">
        <v>7871</v>
      </c>
      <c r="P21" s="24">
        <f>+N21+O21</f>
        <v>24551</v>
      </c>
      <c r="Q21" s="25">
        <v>14880</v>
      </c>
      <c r="R21" s="25">
        <v>335</v>
      </c>
      <c r="S21" s="25">
        <v>2076</v>
      </c>
      <c r="T21" s="24">
        <f>+P21+Q21+R21+S21</f>
        <v>41842</v>
      </c>
      <c r="U21" s="25">
        <v>1996</v>
      </c>
      <c r="V21" s="25">
        <v>4222</v>
      </c>
      <c r="W21" s="25">
        <v>148205</v>
      </c>
      <c r="X21" s="25">
        <v>0</v>
      </c>
      <c r="Y21" s="25">
        <v>623</v>
      </c>
      <c r="Z21" s="25">
        <v>374128</v>
      </c>
      <c r="AA21" s="25">
        <v>5316</v>
      </c>
      <c r="AB21" s="25">
        <v>3842</v>
      </c>
      <c r="AC21" s="25">
        <v>49708</v>
      </c>
      <c r="AD21" s="25">
        <v>13651</v>
      </c>
      <c r="AE21" s="25">
        <v>49937</v>
      </c>
      <c r="AF21" s="25">
        <v>0</v>
      </c>
      <c r="AG21" s="25">
        <v>32069</v>
      </c>
      <c r="AH21" s="25">
        <v>69990</v>
      </c>
      <c r="AI21" s="25">
        <v>498</v>
      </c>
      <c r="AJ21" s="24">
        <f>U21+V21+W21+X21+Y21+Z21+AA21+AB21+AC21+AD21+AE21+AF21+AG21+AH21+AI21</f>
        <v>754185</v>
      </c>
      <c r="AK21" s="84"/>
      <c r="AL21" s="26">
        <f t="shared" si="0"/>
        <v>4685830</v>
      </c>
      <c r="AM21" s="26">
        <f t="shared" si="1"/>
        <v>941025</v>
      </c>
      <c r="AN21" s="26">
        <f t="shared" si="2"/>
        <v>41842</v>
      </c>
      <c r="AO21" s="26">
        <f t="shared" si="3"/>
        <v>754185</v>
      </c>
      <c r="AQ21" s="26">
        <f t="shared" si="4"/>
        <v>6422882</v>
      </c>
    </row>
    <row r="22" spans="1:43" ht="11.1" customHeight="1" x14ac:dyDescent="0.2">
      <c r="A22" s="21"/>
      <c r="B22" s="22"/>
      <c r="C22" s="34" t="s">
        <v>16</v>
      </c>
      <c r="D22" s="25">
        <v>0</v>
      </c>
      <c r="E22" s="25">
        <v>464264</v>
      </c>
      <c r="F22" s="24">
        <f>+D22+E22</f>
        <v>464264</v>
      </c>
      <c r="G22" s="25">
        <v>0</v>
      </c>
      <c r="H22" s="25">
        <v>0</v>
      </c>
      <c r="I22" s="24">
        <f>+G22+H22</f>
        <v>0</v>
      </c>
      <c r="J22" s="25">
        <v>0</v>
      </c>
      <c r="K22" s="25">
        <v>1263</v>
      </c>
      <c r="L22" s="24">
        <f>+J22+K22</f>
        <v>1263</v>
      </c>
      <c r="M22" s="24">
        <f>I22+L22</f>
        <v>1263</v>
      </c>
      <c r="N22" s="25">
        <v>0</v>
      </c>
      <c r="O22" s="25">
        <v>0</v>
      </c>
      <c r="P22" s="24">
        <f>+N22+O22</f>
        <v>0</v>
      </c>
      <c r="Q22" s="25">
        <v>0</v>
      </c>
      <c r="R22" s="25">
        <v>0</v>
      </c>
      <c r="S22" s="25">
        <v>0</v>
      </c>
      <c r="T22" s="24">
        <f>+P22+Q22+R22+S22</f>
        <v>0</v>
      </c>
      <c r="U22" s="25">
        <v>0</v>
      </c>
      <c r="V22" s="25">
        <v>60776</v>
      </c>
      <c r="W22" s="25">
        <v>0</v>
      </c>
      <c r="X22" s="25">
        <v>31474</v>
      </c>
      <c r="Y22" s="25">
        <v>0</v>
      </c>
      <c r="Z22" s="25">
        <v>354213</v>
      </c>
      <c r="AA22" s="25">
        <v>0</v>
      </c>
      <c r="AB22" s="25">
        <v>0</v>
      </c>
      <c r="AC22" s="25">
        <v>114114</v>
      </c>
      <c r="AD22" s="25">
        <v>0</v>
      </c>
      <c r="AE22" s="25">
        <v>186969</v>
      </c>
      <c r="AF22" s="25">
        <v>11969</v>
      </c>
      <c r="AG22" s="25">
        <v>9683</v>
      </c>
      <c r="AH22" s="25">
        <v>0</v>
      </c>
      <c r="AI22" s="25">
        <v>0</v>
      </c>
      <c r="AJ22" s="24">
        <f>U22+V22+W22+X22+Y22+Z22+AA22+AB22+AC22+AD22+AE22+AF22+AG22+AH22+AI22</f>
        <v>769198</v>
      </c>
      <c r="AK22" s="84"/>
      <c r="AL22" s="26">
        <f t="shared" si="0"/>
        <v>464264</v>
      </c>
      <c r="AM22" s="26">
        <f t="shared" si="1"/>
        <v>1263</v>
      </c>
      <c r="AN22" s="26">
        <f t="shared" si="2"/>
        <v>0</v>
      </c>
      <c r="AO22" s="26">
        <f t="shared" si="3"/>
        <v>769198</v>
      </c>
      <c r="AQ22" s="26">
        <f t="shared" si="4"/>
        <v>1234725</v>
      </c>
    </row>
    <row r="23" spans="1:43" ht="11.1" customHeight="1" x14ac:dyDescent="0.2">
      <c r="A23" s="21"/>
      <c r="B23" s="22"/>
      <c r="C23" s="34"/>
      <c r="D23" s="25"/>
      <c r="E23" s="25"/>
      <c r="F23" s="24"/>
      <c r="G23" s="25"/>
      <c r="H23" s="25"/>
      <c r="I23" s="24"/>
      <c r="J23" s="25"/>
      <c r="K23" s="25"/>
      <c r="L23" s="24"/>
      <c r="M23" s="24"/>
      <c r="N23" s="25"/>
      <c r="O23" s="25"/>
      <c r="P23" s="24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84"/>
      <c r="AL23" s="26"/>
      <c r="AM23" s="26"/>
      <c r="AN23" s="26"/>
      <c r="AO23" s="26"/>
      <c r="AQ23" s="26"/>
    </row>
    <row r="24" spans="1:43" ht="11.1" customHeight="1" x14ac:dyDescent="0.2">
      <c r="A24" s="21"/>
      <c r="B24" s="22" t="s">
        <v>19</v>
      </c>
      <c r="C24" s="34"/>
      <c r="D24" s="25">
        <v>1803901</v>
      </c>
      <c r="E24" s="25">
        <v>6792766</v>
      </c>
      <c r="F24" s="24">
        <f>+F25+F26</f>
        <v>8596667</v>
      </c>
      <c r="G24" s="25">
        <v>1305739</v>
      </c>
      <c r="H24" s="25">
        <v>55670</v>
      </c>
      <c r="I24" s="24">
        <f>+I25+I26</f>
        <v>1361409</v>
      </c>
      <c r="J24" s="25">
        <v>1310702</v>
      </c>
      <c r="K24" s="25">
        <v>55390</v>
      </c>
      <c r="L24" s="24">
        <f>+L25+L26</f>
        <v>1366092</v>
      </c>
      <c r="M24" s="24">
        <f>+M25+M26</f>
        <v>2727501</v>
      </c>
      <c r="N24" s="25">
        <v>58388</v>
      </c>
      <c r="O24" s="25">
        <v>19549</v>
      </c>
      <c r="P24" s="24">
        <f>+P25+P26</f>
        <v>77937</v>
      </c>
      <c r="Q24" s="25">
        <v>10914</v>
      </c>
      <c r="R24" s="25">
        <v>788</v>
      </c>
      <c r="S24" s="25">
        <v>12112</v>
      </c>
      <c r="T24" s="24">
        <f>+T25+T26</f>
        <v>101751</v>
      </c>
      <c r="U24" s="25">
        <v>7713</v>
      </c>
      <c r="V24" s="25">
        <v>197141</v>
      </c>
      <c r="W24" s="25">
        <v>98719</v>
      </c>
      <c r="X24" s="25">
        <v>85779</v>
      </c>
      <c r="Y24" s="25">
        <v>4640</v>
      </c>
      <c r="Z24" s="25">
        <v>2495791</v>
      </c>
      <c r="AA24" s="25">
        <v>16061</v>
      </c>
      <c r="AB24" s="25">
        <v>14384</v>
      </c>
      <c r="AC24" s="25">
        <v>550857</v>
      </c>
      <c r="AD24" s="25">
        <v>45623</v>
      </c>
      <c r="AE24" s="25">
        <v>885806</v>
      </c>
      <c r="AF24" s="25">
        <v>40947</v>
      </c>
      <c r="AG24" s="25">
        <v>90091</v>
      </c>
      <c r="AH24" s="25">
        <v>118498</v>
      </c>
      <c r="AI24" s="25">
        <v>3000</v>
      </c>
      <c r="AJ24" s="24">
        <f>+AJ25+AJ26</f>
        <v>4655050</v>
      </c>
      <c r="AK24" s="84"/>
      <c r="AL24" s="26">
        <f t="shared" si="0"/>
        <v>8596667</v>
      </c>
      <c r="AM24" s="26">
        <f t="shared" si="1"/>
        <v>2727501</v>
      </c>
      <c r="AN24" s="26">
        <f t="shared" si="2"/>
        <v>101751</v>
      </c>
      <c r="AO24" s="26">
        <f t="shared" si="3"/>
        <v>4655050</v>
      </c>
      <c r="AQ24" s="26">
        <f t="shared" si="4"/>
        <v>16080969</v>
      </c>
    </row>
    <row r="25" spans="1:43" ht="11.1" customHeight="1" x14ac:dyDescent="0.2">
      <c r="A25" s="21"/>
      <c r="B25" s="22"/>
      <c r="C25" s="34" t="s">
        <v>15</v>
      </c>
      <c r="D25" s="25">
        <v>1803901</v>
      </c>
      <c r="E25" s="25">
        <v>5424894</v>
      </c>
      <c r="F25" s="24">
        <f>+D25+E25</f>
        <v>7228795</v>
      </c>
      <c r="G25" s="25">
        <v>1305739</v>
      </c>
      <c r="H25" s="25">
        <v>55670</v>
      </c>
      <c r="I25" s="24">
        <f>+G25+H25</f>
        <v>1361409</v>
      </c>
      <c r="J25" s="25">
        <v>1310702</v>
      </c>
      <c r="K25" s="25">
        <v>54740</v>
      </c>
      <c r="L25" s="24">
        <f>+J25+K25</f>
        <v>1365442</v>
      </c>
      <c r="M25" s="24">
        <f>I25+L25</f>
        <v>2726851</v>
      </c>
      <c r="N25" s="25">
        <v>58388</v>
      </c>
      <c r="O25" s="25">
        <v>19549</v>
      </c>
      <c r="P25" s="24">
        <f>+N25+O25</f>
        <v>77937</v>
      </c>
      <c r="Q25" s="25">
        <v>10914</v>
      </c>
      <c r="R25" s="25">
        <v>788</v>
      </c>
      <c r="S25" s="25">
        <v>12112</v>
      </c>
      <c r="T25" s="24">
        <f>+P25+Q25+R25+S25</f>
        <v>101751</v>
      </c>
      <c r="U25" s="25">
        <v>7713</v>
      </c>
      <c r="V25" s="25">
        <v>16000</v>
      </c>
      <c r="W25" s="25">
        <v>98719</v>
      </c>
      <c r="X25" s="25">
        <v>0</v>
      </c>
      <c r="Y25" s="25">
        <v>4640</v>
      </c>
      <c r="Z25" s="25">
        <v>1459833</v>
      </c>
      <c r="AA25" s="25">
        <v>16061</v>
      </c>
      <c r="AB25" s="25">
        <v>14384</v>
      </c>
      <c r="AC25" s="25">
        <v>160955</v>
      </c>
      <c r="AD25" s="25">
        <v>45623</v>
      </c>
      <c r="AE25" s="25">
        <v>251933</v>
      </c>
      <c r="AF25" s="25">
        <v>0</v>
      </c>
      <c r="AG25" s="25">
        <v>63995</v>
      </c>
      <c r="AH25" s="25">
        <v>118498</v>
      </c>
      <c r="AI25" s="25">
        <v>3000</v>
      </c>
      <c r="AJ25" s="24">
        <f>U25+V25+W25+X25+Y25+Z25+AA25+AB25+AC25+AD25+AE25+AF25+AG25+AH25+AI25</f>
        <v>2261354</v>
      </c>
      <c r="AK25" s="84"/>
      <c r="AL25" s="26">
        <f t="shared" si="0"/>
        <v>7228795</v>
      </c>
      <c r="AM25" s="26">
        <f t="shared" si="1"/>
        <v>2726851</v>
      </c>
      <c r="AN25" s="26">
        <f t="shared" si="2"/>
        <v>101751</v>
      </c>
      <c r="AO25" s="26">
        <f t="shared" si="3"/>
        <v>2261354</v>
      </c>
      <c r="AQ25" s="26">
        <f t="shared" si="4"/>
        <v>12318751</v>
      </c>
    </row>
    <row r="26" spans="1:43" ht="11.1" customHeight="1" x14ac:dyDescent="0.2">
      <c r="A26" s="21"/>
      <c r="B26" s="22"/>
      <c r="C26" s="34" t="s">
        <v>16</v>
      </c>
      <c r="D26" s="25">
        <v>0</v>
      </c>
      <c r="E26" s="25">
        <v>1367872</v>
      </c>
      <c r="F26" s="24">
        <f>+D26+E26</f>
        <v>1367872</v>
      </c>
      <c r="G26" s="25">
        <v>0</v>
      </c>
      <c r="H26" s="25">
        <v>0</v>
      </c>
      <c r="I26" s="24">
        <f>+G26+H26</f>
        <v>0</v>
      </c>
      <c r="J26" s="25">
        <v>0</v>
      </c>
      <c r="K26" s="25">
        <v>650</v>
      </c>
      <c r="L26" s="24">
        <f>+J26+K26</f>
        <v>650</v>
      </c>
      <c r="M26" s="24">
        <f>I26+L26</f>
        <v>650</v>
      </c>
      <c r="N26" s="25">
        <v>0</v>
      </c>
      <c r="O26" s="25">
        <v>0</v>
      </c>
      <c r="P26" s="24">
        <f>+N26+O26</f>
        <v>0</v>
      </c>
      <c r="Q26" s="25">
        <v>0</v>
      </c>
      <c r="R26" s="25">
        <v>0</v>
      </c>
      <c r="S26" s="25">
        <v>0</v>
      </c>
      <c r="T26" s="24">
        <f>+P26+Q26+R26+S26</f>
        <v>0</v>
      </c>
      <c r="U26" s="25">
        <v>0</v>
      </c>
      <c r="V26" s="25">
        <v>181141</v>
      </c>
      <c r="W26" s="25">
        <v>0</v>
      </c>
      <c r="X26" s="25">
        <v>85779</v>
      </c>
      <c r="Y26" s="25">
        <v>0</v>
      </c>
      <c r="Z26" s="25">
        <v>1035958</v>
      </c>
      <c r="AA26" s="25">
        <v>0</v>
      </c>
      <c r="AB26" s="25">
        <v>0</v>
      </c>
      <c r="AC26" s="25">
        <v>389902</v>
      </c>
      <c r="AD26" s="25">
        <v>0</v>
      </c>
      <c r="AE26" s="25">
        <v>633873</v>
      </c>
      <c r="AF26" s="25">
        <v>40947</v>
      </c>
      <c r="AG26" s="25">
        <v>26096</v>
      </c>
      <c r="AH26" s="25">
        <v>0</v>
      </c>
      <c r="AI26" s="25">
        <v>0</v>
      </c>
      <c r="AJ26" s="24">
        <f>U26+V26+W26+X26+Y26+Z26+AA26+AB26+AC26+AD26+AE26+AF26+AG26+AH26+AI26</f>
        <v>2393696</v>
      </c>
      <c r="AK26" s="84"/>
      <c r="AL26" s="26">
        <f t="shared" si="0"/>
        <v>1367872</v>
      </c>
      <c r="AM26" s="26">
        <f t="shared" si="1"/>
        <v>650</v>
      </c>
      <c r="AN26" s="26">
        <f t="shared" si="2"/>
        <v>0</v>
      </c>
      <c r="AO26" s="26">
        <f t="shared" si="3"/>
        <v>2393696</v>
      </c>
      <c r="AQ26" s="26">
        <f t="shared" si="4"/>
        <v>3762218</v>
      </c>
    </row>
    <row r="27" spans="1:43" ht="11.1" customHeight="1" x14ac:dyDescent="0.2">
      <c r="A27" s="21"/>
      <c r="B27" s="22"/>
      <c r="C27" s="34"/>
      <c r="D27" s="25"/>
      <c r="E27" s="25"/>
      <c r="F27" s="24"/>
      <c r="G27" s="25"/>
      <c r="H27" s="25"/>
      <c r="I27" s="24"/>
      <c r="J27" s="25"/>
      <c r="K27" s="25"/>
      <c r="L27" s="24"/>
      <c r="M27" s="24"/>
      <c r="N27" s="25"/>
      <c r="O27" s="25"/>
      <c r="P27" s="24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84"/>
      <c r="AL27" s="26"/>
      <c r="AM27" s="26"/>
      <c r="AN27" s="26"/>
      <c r="AO27" s="26"/>
      <c r="AQ27" s="26"/>
    </row>
    <row r="28" spans="1:43" ht="11.1" customHeight="1" x14ac:dyDescent="0.2">
      <c r="A28" s="21"/>
      <c r="B28" s="22" t="s">
        <v>20</v>
      </c>
      <c r="C28" s="34"/>
      <c r="D28" s="25">
        <v>36499</v>
      </c>
      <c r="E28" s="25">
        <v>179470</v>
      </c>
      <c r="F28" s="24">
        <f>+F29+F30</f>
        <v>215969</v>
      </c>
      <c r="G28" s="25">
        <v>170280</v>
      </c>
      <c r="H28" s="25">
        <v>4465</v>
      </c>
      <c r="I28" s="24">
        <f>+I29+I30</f>
        <v>174745</v>
      </c>
      <c r="J28" s="25">
        <v>165598</v>
      </c>
      <c r="K28" s="25">
        <v>5086</v>
      </c>
      <c r="L28" s="24">
        <f>+L29+L30</f>
        <v>170684</v>
      </c>
      <c r="M28" s="24">
        <f>+M29+M30</f>
        <v>345429</v>
      </c>
      <c r="N28" s="25">
        <v>7840</v>
      </c>
      <c r="O28" s="25">
        <v>1790</v>
      </c>
      <c r="P28" s="24">
        <f>+P29+P30</f>
        <v>9630</v>
      </c>
      <c r="Q28" s="25">
        <v>6642</v>
      </c>
      <c r="R28" s="25">
        <v>92</v>
      </c>
      <c r="S28" s="25">
        <v>395</v>
      </c>
      <c r="T28" s="24">
        <f>+T29+T30</f>
        <v>16759</v>
      </c>
      <c r="U28" s="25">
        <v>297</v>
      </c>
      <c r="V28" s="25">
        <v>3733</v>
      </c>
      <c r="W28" s="25">
        <v>4862</v>
      </c>
      <c r="X28" s="25">
        <v>1157</v>
      </c>
      <c r="Y28" s="25">
        <v>253</v>
      </c>
      <c r="Z28" s="25">
        <v>51532</v>
      </c>
      <c r="AA28" s="25">
        <v>1157</v>
      </c>
      <c r="AB28" s="25">
        <v>511</v>
      </c>
      <c r="AC28" s="25">
        <v>15565</v>
      </c>
      <c r="AD28" s="25">
        <v>2347</v>
      </c>
      <c r="AE28" s="25">
        <v>13523</v>
      </c>
      <c r="AF28" s="25">
        <v>1011</v>
      </c>
      <c r="AG28" s="25">
        <v>5726</v>
      </c>
      <c r="AH28" s="25">
        <v>4552</v>
      </c>
      <c r="AI28" s="25">
        <v>159</v>
      </c>
      <c r="AJ28" s="24">
        <f>+AJ29+AJ30</f>
        <v>106385</v>
      </c>
      <c r="AK28" s="84"/>
      <c r="AL28" s="26">
        <f t="shared" si="0"/>
        <v>215969</v>
      </c>
      <c r="AM28" s="26">
        <f t="shared" si="1"/>
        <v>345429</v>
      </c>
      <c r="AN28" s="26">
        <f t="shared" si="2"/>
        <v>16759</v>
      </c>
      <c r="AO28" s="26">
        <f t="shared" si="3"/>
        <v>106385</v>
      </c>
      <c r="AQ28" s="26">
        <f t="shared" si="4"/>
        <v>684542</v>
      </c>
    </row>
    <row r="29" spans="1:43" ht="11.1" customHeight="1" x14ac:dyDescent="0.2">
      <c r="A29" s="21"/>
      <c r="B29" s="22"/>
      <c r="C29" s="34" t="s">
        <v>15</v>
      </c>
      <c r="D29" s="25">
        <v>36499</v>
      </c>
      <c r="E29" s="25">
        <v>167072</v>
      </c>
      <c r="F29" s="24">
        <f>+D29+E29</f>
        <v>203571</v>
      </c>
      <c r="G29" s="25">
        <v>170280</v>
      </c>
      <c r="H29" s="25">
        <v>4465</v>
      </c>
      <c r="I29" s="24">
        <f>+G29+H29</f>
        <v>174745</v>
      </c>
      <c r="J29" s="25">
        <v>165598</v>
      </c>
      <c r="K29" s="25">
        <v>4996</v>
      </c>
      <c r="L29" s="24">
        <f>+J29+K29</f>
        <v>170594</v>
      </c>
      <c r="M29" s="24">
        <f>I29+L29</f>
        <v>345339</v>
      </c>
      <c r="N29" s="25">
        <v>7840</v>
      </c>
      <c r="O29" s="25">
        <v>1790</v>
      </c>
      <c r="P29" s="24">
        <f>+N29+O29</f>
        <v>9630</v>
      </c>
      <c r="Q29" s="25">
        <v>6642</v>
      </c>
      <c r="R29" s="25">
        <v>92</v>
      </c>
      <c r="S29" s="25">
        <v>395</v>
      </c>
      <c r="T29" s="24">
        <f>+P29+Q29+R29+S29</f>
        <v>16759</v>
      </c>
      <c r="U29" s="25">
        <v>297</v>
      </c>
      <c r="V29" s="25">
        <v>988</v>
      </c>
      <c r="W29" s="25">
        <v>4862</v>
      </c>
      <c r="X29" s="25">
        <v>0</v>
      </c>
      <c r="Y29" s="25">
        <v>253</v>
      </c>
      <c r="Z29" s="25">
        <v>47019</v>
      </c>
      <c r="AA29" s="25">
        <v>1157</v>
      </c>
      <c r="AB29" s="25">
        <v>511</v>
      </c>
      <c r="AC29" s="25">
        <v>11808</v>
      </c>
      <c r="AD29" s="25">
        <v>2347</v>
      </c>
      <c r="AE29" s="25">
        <v>7250</v>
      </c>
      <c r="AF29" s="25">
        <v>0</v>
      </c>
      <c r="AG29" s="25">
        <v>5283</v>
      </c>
      <c r="AH29" s="25">
        <v>4552</v>
      </c>
      <c r="AI29" s="25">
        <v>159</v>
      </c>
      <c r="AJ29" s="24">
        <f>U29+V29+W29+X29+Y29+Z29+AA29+AB29+AC29+AD29+AE29+AF29+AG29+AH29+AI29</f>
        <v>86486</v>
      </c>
      <c r="AK29" s="84"/>
      <c r="AL29" s="26">
        <f t="shared" si="0"/>
        <v>203571</v>
      </c>
      <c r="AM29" s="26">
        <f t="shared" si="1"/>
        <v>345339</v>
      </c>
      <c r="AN29" s="26">
        <f t="shared" si="2"/>
        <v>16759</v>
      </c>
      <c r="AO29" s="26">
        <f t="shared" si="3"/>
        <v>86486</v>
      </c>
      <c r="AQ29" s="26">
        <f t="shared" si="4"/>
        <v>652155</v>
      </c>
    </row>
    <row r="30" spans="1:43" ht="11.1" customHeight="1" x14ac:dyDescent="0.2">
      <c r="A30" s="21"/>
      <c r="B30" s="22"/>
      <c r="C30" s="34" t="s">
        <v>16</v>
      </c>
      <c r="D30" s="25">
        <v>0</v>
      </c>
      <c r="E30" s="25">
        <v>12398</v>
      </c>
      <c r="F30" s="24">
        <f>+D30+E30</f>
        <v>12398</v>
      </c>
      <c r="G30" s="25">
        <v>0</v>
      </c>
      <c r="H30" s="25">
        <v>0</v>
      </c>
      <c r="I30" s="24">
        <f>+G30+H30</f>
        <v>0</v>
      </c>
      <c r="J30" s="25">
        <v>0</v>
      </c>
      <c r="K30" s="25">
        <v>90</v>
      </c>
      <c r="L30" s="24">
        <f>+J30+K30</f>
        <v>90</v>
      </c>
      <c r="M30" s="24">
        <f>I30+L30</f>
        <v>90</v>
      </c>
      <c r="N30" s="25">
        <v>0</v>
      </c>
      <c r="O30" s="25">
        <v>0</v>
      </c>
      <c r="P30" s="24">
        <f>+N30+O30</f>
        <v>0</v>
      </c>
      <c r="Q30" s="25">
        <v>0</v>
      </c>
      <c r="R30" s="25">
        <v>0</v>
      </c>
      <c r="S30" s="25">
        <v>0</v>
      </c>
      <c r="T30" s="24">
        <f>+P30+Q30+R30+S30</f>
        <v>0</v>
      </c>
      <c r="U30" s="25">
        <v>0</v>
      </c>
      <c r="V30" s="25">
        <v>2745</v>
      </c>
      <c r="W30" s="25">
        <v>0</v>
      </c>
      <c r="X30" s="25">
        <v>1157</v>
      </c>
      <c r="Y30" s="25">
        <v>0</v>
      </c>
      <c r="Z30" s="25">
        <v>4513</v>
      </c>
      <c r="AA30" s="25">
        <v>0</v>
      </c>
      <c r="AB30" s="25">
        <v>0</v>
      </c>
      <c r="AC30" s="25">
        <v>3757</v>
      </c>
      <c r="AD30" s="25">
        <v>0</v>
      </c>
      <c r="AE30" s="25">
        <v>6273</v>
      </c>
      <c r="AF30" s="25">
        <v>1011</v>
      </c>
      <c r="AG30" s="25">
        <v>443</v>
      </c>
      <c r="AH30" s="25">
        <v>0</v>
      </c>
      <c r="AI30" s="25">
        <v>0</v>
      </c>
      <c r="AJ30" s="24">
        <f>U30+V30+W30+X30+Y30+Z30+AA30+AB30+AC30+AD30+AE30+AF30+AG30+AH30+AI30</f>
        <v>19899</v>
      </c>
      <c r="AK30" s="84"/>
      <c r="AL30" s="26">
        <f t="shared" si="0"/>
        <v>12398</v>
      </c>
      <c r="AM30" s="26">
        <f t="shared" si="1"/>
        <v>90</v>
      </c>
      <c r="AN30" s="26">
        <f t="shared" si="2"/>
        <v>0</v>
      </c>
      <c r="AO30" s="26">
        <f t="shared" si="3"/>
        <v>19899</v>
      </c>
      <c r="AQ30" s="26">
        <f t="shared" si="4"/>
        <v>32387</v>
      </c>
    </row>
    <row r="31" spans="1:43" ht="11.1" customHeight="1" x14ac:dyDescent="0.2">
      <c r="A31" s="21"/>
      <c r="B31" s="22"/>
      <c r="C31" s="34"/>
      <c r="D31" s="25"/>
      <c r="E31" s="25"/>
      <c r="F31" s="24"/>
      <c r="G31" s="25"/>
      <c r="H31" s="25"/>
      <c r="I31" s="24"/>
      <c r="J31" s="25"/>
      <c r="K31" s="25"/>
      <c r="L31" s="24"/>
      <c r="M31" s="24"/>
      <c r="N31" s="25"/>
      <c r="O31" s="25"/>
      <c r="P31" s="24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84"/>
      <c r="AL31" s="26"/>
      <c r="AM31" s="26"/>
      <c r="AN31" s="26"/>
      <c r="AO31" s="26"/>
      <c r="AQ31" s="26"/>
    </row>
    <row r="32" spans="1:43" ht="11.1" customHeight="1" x14ac:dyDescent="0.2">
      <c r="A32" s="21"/>
      <c r="B32" s="22" t="s">
        <v>21</v>
      </c>
      <c r="C32" s="34"/>
      <c r="D32" s="25">
        <v>5823</v>
      </c>
      <c r="E32" s="25">
        <v>31606</v>
      </c>
      <c r="F32" s="24">
        <f>+F33+F34</f>
        <v>37429</v>
      </c>
      <c r="G32" s="25">
        <v>49220</v>
      </c>
      <c r="H32" s="25">
        <v>1333</v>
      </c>
      <c r="I32" s="24">
        <f>+I33+I34</f>
        <v>50553</v>
      </c>
      <c r="J32" s="25">
        <v>47114</v>
      </c>
      <c r="K32" s="25">
        <v>1112</v>
      </c>
      <c r="L32" s="24">
        <f>+L33+L34</f>
        <v>48226</v>
      </c>
      <c r="M32" s="24">
        <f>+M33+M34</f>
        <v>98779</v>
      </c>
      <c r="N32" s="25">
        <v>2288</v>
      </c>
      <c r="O32" s="25">
        <v>325</v>
      </c>
      <c r="P32" s="24">
        <f>+P33+P34</f>
        <v>2613</v>
      </c>
      <c r="Q32" s="25">
        <v>1944</v>
      </c>
      <c r="R32" s="25">
        <v>15</v>
      </c>
      <c r="S32" s="25">
        <v>79</v>
      </c>
      <c r="T32" s="24">
        <f>+T33+T34</f>
        <v>4651</v>
      </c>
      <c r="U32" s="25">
        <v>50</v>
      </c>
      <c r="V32" s="25">
        <v>626</v>
      </c>
      <c r="W32" s="25">
        <v>841</v>
      </c>
      <c r="X32" s="25">
        <v>211</v>
      </c>
      <c r="Y32" s="25">
        <v>45</v>
      </c>
      <c r="Z32" s="25">
        <v>9649</v>
      </c>
      <c r="AA32" s="25">
        <v>303</v>
      </c>
      <c r="AB32" s="25">
        <v>102</v>
      </c>
      <c r="AC32" s="25">
        <v>3221</v>
      </c>
      <c r="AD32" s="25">
        <v>526</v>
      </c>
      <c r="AE32" s="25">
        <v>2364</v>
      </c>
      <c r="AF32" s="25">
        <v>165</v>
      </c>
      <c r="AG32" s="25">
        <v>767</v>
      </c>
      <c r="AH32" s="25">
        <v>1417</v>
      </c>
      <c r="AI32" s="25">
        <v>27</v>
      </c>
      <c r="AJ32" s="24">
        <f>+AJ33+AJ34</f>
        <v>20314</v>
      </c>
      <c r="AK32" s="84"/>
      <c r="AL32" s="26">
        <f t="shared" si="0"/>
        <v>37429</v>
      </c>
      <c r="AM32" s="26">
        <f t="shared" si="1"/>
        <v>98779</v>
      </c>
      <c r="AN32" s="26">
        <f t="shared" si="2"/>
        <v>4651</v>
      </c>
      <c r="AO32" s="26">
        <f t="shared" si="3"/>
        <v>20314</v>
      </c>
      <c r="AQ32" s="26">
        <f t="shared" si="4"/>
        <v>161173</v>
      </c>
    </row>
    <row r="33" spans="1:43" ht="11.1" customHeight="1" x14ac:dyDescent="0.2">
      <c r="A33" s="21"/>
      <c r="B33" s="22"/>
      <c r="C33" s="34" t="s">
        <v>15</v>
      </c>
      <c r="D33" s="25">
        <v>5823</v>
      </c>
      <c r="E33" s="25">
        <v>29432</v>
      </c>
      <c r="F33" s="24">
        <f>+D33+E33</f>
        <v>35255</v>
      </c>
      <c r="G33" s="25">
        <v>49220</v>
      </c>
      <c r="H33" s="25">
        <v>1333</v>
      </c>
      <c r="I33" s="24">
        <f>+G33+H33</f>
        <v>50553</v>
      </c>
      <c r="J33" s="25">
        <v>47114</v>
      </c>
      <c r="K33" s="25">
        <v>1095</v>
      </c>
      <c r="L33" s="24">
        <f>+J33+K33</f>
        <v>48209</v>
      </c>
      <c r="M33" s="24">
        <f>I33+L33</f>
        <v>98762</v>
      </c>
      <c r="N33" s="25">
        <v>2288</v>
      </c>
      <c r="O33" s="25">
        <v>325</v>
      </c>
      <c r="P33" s="24">
        <f>+N33+O33</f>
        <v>2613</v>
      </c>
      <c r="Q33" s="25">
        <v>1944</v>
      </c>
      <c r="R33" s="25">
        <v>15</v>
      </c>
      <c r="S33" s="25">
        <v>79</v>
      </c>
      <c r="T33" s="24">
        <f>+P33+Q33+R33+S33</f>
        <v>4651</v>
      </c>
      <c r="U33" s="25">
        <v>50</v>
      </c>
      <c r="V33" s="25">
        <v>159</v>
      </c>
      <c r="W33" s="25">
        <v>841</v>
      </c>
      <c r="X33" s="25">
        <v>0</v>
      </c>
      <c r="Y33" s="25">
        <v>45</v>
      </c>
      <c r="Z33" s="25">
        <v>8897</v>
      </c>
      <c r="AA33" s="25">
        <v>303</v>
      </c>
      <c r="AB33" s="25">
        <v>102</v>
      </c>
      <c r="AC33" s="25">
        <v>2610</v>
      </c>
      <c r="AD33" s="25">
        <v>526</v>
      </c>
      <c r="AE33" s="25">
        <v>1340</v>
      </c>
      <c r="AF33" s="25">
        <v>0</v>
      </c>
      <c r="AG33" s="25">
        <v>697</v>
      </c>
      <c r="AH33" s="25">
        <v>1417</v>
      </c>
      <c r="AI33" s="25">
        <v>27</v>
      </c>
      <c r="AJ33" s="24">
        <f>U33+V33+W33+X33+Y33+Z33+AA33+AB33+AC33+AD33+AE33+AF33+AG33+AH33+AI33</f>
        <v>17014</v>
      </c>
      <c r="AK33" s="84"/>
      <c r="AL33" s="26">
        <f t="shared" si="0"/>
        <v>35255</v>
      </c>
      <c r="AM33" s="26">
        <f t="shared" si="1"/>
        <v>98762</v>
      </c>
      <c r="AN33" s="26">
        <f t="shared" si="2"/>
        <v>4651</v>
      </c>
      <c r="AO33" s="26">
        <f t="shared" si="3"/>
        <v>17014</v>
      </c>
      <c r="AQ33" s="26">
        <f t="shared" si="4"/>
        <v>155682</v>
      </c>
    </row>
    <row r="34" spans="1:43" ht="11.1" customHeight="1" x14ac:dyDescent="0.2">
      <c r="A34" s="21"/>
      <c r="B34" s="22"/>
      <c r="C34" s="34" t="s">
        <v>16</v>
      </c>
      <c r="D34" s="25">
        <v>0</v>
      </c>
      <c r="E34" s="25">
        <v>2174</v>
      </c>
      <c r="F34" s="24">
        <f>+D34+E34</f>
        <v>2174</v>
      </c>
      <c r="G34" s="25">
        <v>0</v>
      </c>
      <c r="H34" s="25">
        <v>0</v>
      </c>
      <c r="I34" s="24">
        <f>+G34+H34</f>
        <v>0</v>
      </c>
      <c r="J34" s="25">
        <v>0</v>
      </c>
      <c r="K34" s="25">
        <v>17</v>
      </c>
      <c r="L34" s="24">
        <f>+J34+K34</f>
        <v>17</v>
      </c>
      <c r="M34" s="24">
        <f>I34+L34</f>
        <v>17</v>
      </c>
      <c r="N34" s="25">
        <v>0</v>
      </c>
      <c r="O34" s="25">
        <v>0</v>
      </c>
      <c r="P34" s="24">
        <f>+N34+O34</f>
        <v>0</v>
      </c>
      <c r="Q34" s="25">
        <v>0</v>
      </c>
      <c r="R34" s="25">
        <v>0</v>
      </c>
      <c r="S34" s="25">
        <v>0</v>
      </c>
      <c r="T34" s="24">
        <f>+P34+Q34+R34+S34</f>
        <v>0</v>
      </c>
      <c r="U34" s="25">
        <v>0</v>
      </c>
      <c r="V34" s="25">
        <v>467</v>
      </c>
      <c r="W34" s="25">
        <v>0</v>
      </c>
      <c r="X34" s="25">
        <v>211</v>
      </c>
      <c r="Y34" s="25">
        <v>0</v>
      </c>
      <c r="Z34" s="25">
        <v>752</v>
      </c>
      <c r="AA34" s="25">
        <v>0</v>
      </c>
      <c r="AB34" s="25">
        <v>0</v>
      </c>
      <c r="AC34" s="25">
        <v>611</v>
      </c>
      <c r="AD34" s="25">
        <v>0</v>
      </c>
      <c r="AE34" s="25">
        <v>1024</v>
      </c>
      <c r="AF34" s="25">
        <v>165</v>
      </c>
      <c r="AG34" s="25">
        <v>70</v>
      </c>
      <c r="AH34" s="25">
        <v>0</v>
      </c>
      <c r="AI34" s="25">
        <v>0</v>
      </c>
      <c r="AJ34" s="24">
        <f>U34+V34+W34+X34+Y34+Z34+AA34+AB34+AC34+AD34+AE34+AF34+AG34+AH34+AI34</f>
        <v>3300</v>
      </c>
      <c r="AK34" s="84"/>
      <c r="AL34" s="26">
        <f t="shared" si="0"/>
        <v>2174</v>
      </c>
      <c r="AM34" s="26">
        <f t="shared" si="1"/>
        <v>17</v>
      </c>
      <c r="AN34" s="26">
        <f t="shared" si="2"/>
        <v>0</v>
      </c>
      <c r="AO34" s="26">
        <f t="shared" si="3"/>
        <v>3300</v>
      </c>
      <c r="AQ34" s="26">
        <f t="shared" si="4"/>
        <v>5491</v>
      </c>
    </row>
    <row r="35" spans="1:43" ht="11.1" customHeight="1" x14ac:dyDescent="0.2">
      <c r="A35" s="21"/>
      <c r="B35" s="22"/>
      <c r="C35" s="34"/>
      <c r="D35" s="25"/>
      <c r="E35" s="25"/>
      <c r="F35" s="24"/>
      <c r="G35" s="25"/>
      <c r="H35" s="25"/>
      <c r="I35" s="24"/>
      <c r="J35" s="25"/>
      <c r="K35" s="25"/>
      <c r="L35" s="24"/>
      <c r="M35" s="24"/>
      <c r="N35" s="25"/>
      <c r="O35" s="25"/>
      <c r="P35" s="24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84"/>
      <c r="AL35" s="26"/>
      <c r="AM35" s="26"/>
      <c r="AN35" s="26"/>
      <c r="AO35" s="26"/>
      <c r="AQ35" s="26"/>
    </row>
    <row r="36" spans="1:43" ht="11.1" customHeight="1" x14ac:dyDescent="0.2">
      <c r="A36" s="21"/>
      <c r="B36" s="22" t="s">
        <v>22</v>
      </c>
      <c r="C36" s="34"/>
      <c r="D36" s="25">
        <v>1412</v>
      </c>
      <c r="E36" s="25">
        <v>9928</v>
      </c>
      <c r="F36" s="24">
        <f>+F37+F38</f>
        <v>11340</v>
      </c>
      <c r="G36" s="25">
        <v>16854</v>
      </c>
      <c r="H36" s="25">
        <v>953</v>
      </c>
      <c r="I36" s="24">
        <f>+I37+I38</f>
        <v>17807</v>
      </c>
      <c r="J36" s="25">
        <v>13968</v>
      </c>
      <c r="K36" s="25">
        <v>1699</v>
      </c>
      <c r="L36" s="24">
        <f>+L37+L38</f>
        <v>15667</v>
      </c>
      <c r="M36" s="24">
        <f>+M37+M38</f>
        <v>33474</v>
      </c>
      <c r="N36" s="25">
        <v>564</v>
      </c>
      <c r="O36" s="25">
        <v>88</v>
      </c>
      <c r="P36" s="24">
        <f>+P37+P38</f>
        <v>652</v>
      </c>
      <c r="Q36" s="25">
        <v>774</v>
      </c>
      <c r="R36" s="25">
        <v>8</v>
      </c>
      <c r="S36" s="25">
        <v>29</v>
      </c>
      <c r="T36" s="24">
        <f>+T37+T38</f>
        <v>1463</v>
      </c>
      <c r="U36" s="25">
        <v>14</v>
      </c>
      <c r="V36" s="25">
        <v>180</v>
      </c>
      <c r="W36" s="25">
        <v>225</v>
      </c>
      <c r="X36" s="25">
        <v>50</v>
      </c>
      <c r="Y36" s="25">
        <v>15</v>
      </c>
      <c r="Z36" s="25">
        <v>2770</v>
      </c>
      <c r="AA36" s="25">
        <v>43</v>
      </c>
      <c r="AB36" s="25">
        <v>23</v>
      </c>
      <c r="AC36" s="25">
        <v>906</v>
      </c>
      <c r="AD36" s="25">
        <v>143</v>
      </c>
      <c r="AE36" s="25">
        <v>684</v>
      </c>
      <c r="AF36" s="25">
        <v>40</v>
      </c>
      <c r="AG36" s="25">
        <v>223</v>
      </c>
      <c r="AH36" s="25">
        <v>289</v>
      </c>
      <c r="AI36" s="25">
        <v>9</v>
      </c>
      <c r="AJ36" s="24">
        <f>+AJ37+AJ38</f>
        <v>5614</v>
      </c>
      <c r="AK36" s="84"/>
      <c r="AL36" s="26">
        <f t="shared" si="0"/>
        <v>11340</v>
      </c>
      <c r="AM36" s="26">
        <f t="shared" si="1"/>
        <v>33474</v>
      </c>
      <c r="AN36" s="26">
        <f t="shared" si="2"/>
        <v>1463</v>
      </c>
      <c r="AO36" s="26">
        <f t="shared" si="3"/>
        <v>5614</v>
      </c>
      <c r="AQ36" s="26">
        <f t="shared" si="4"/>
        <v>51891</v>
      </c>
    </row>
    <row r="37" spans="1:43" ht="11.1" customHeight="1" x14ac:dyDescent="0.2">
      <c r="A37" s="21"/>
      <c r="B37" s="22"/>
      <c r="C37" s="34" t="s">
        <v>15</v>
      </c>
      <c r="D37" s="25">
        <v>1412</v>
      </c>
      <c r="E37" s="25">
        <v>9341</v>
      </c>
      <c r="F37" s="24">
        <f>+D37+E37</f>
        <v>10753</v>
      </c>
      <c r="G37" s="25">
        <v>16854</v>
      </c>
      <c r="H37" s="25">
        <v>953</v>
      </c>
      <c r="I37" s="24">
        <f>+G37+H37</f>
        <v>17807</v>
      </c>
      <c r="J37" s="25">
        <v>13968</v>
      </c>
      <c r="K37" s="25">
        <v>1695</v>
      </c>
      <c r="L37" s="24">
        <f>+J37+K37</f>
        <v>15663</v>
      </c>
      <c r="M37" s="24">
        <f>I37+L37</f>
        <v>33470</v>
      </c>
      <c r="N37" s="25">
        <v>564</v>
      </c>
      <c r="O37" s="25">
        <v>88</v>
      </c>
      <c r="P37" s="24">
        <f>+N37+O37</f>
        <v>652</v>
      </c>
      <c r="Q37" s="25">
        <v>774</v>
      </c>
      <c r="R37" s="25">
        <v>8</v>
      </c>
      <c r="S37" s="25">
        <v>29</v>
      </c>
      <c r="T37" s="24">
        <f>+P37+Q37+R37+S37</f>
        <v>1463</v>
      </c>
      <c r="U37" s="25">
        <v>14</v>
      </c>
      <c r="V37" s="25">
        <v>47</v>
      </c>
      <c r="W37" s="25">
        <v>225</v>
      </c>
      <c r="X37" s="25">
        <v>0</v>
      </c>
      <c r="Y37" s="25">
        <v>15</v>
      </c>
      <c r="Z37" s="25">
        <v>2583</v>
      </c>
      <c r="AA37" s="25">
        <v>43</v>
      </c>
      <c r="AB37" s="25">
        <v>23</v>
      </c>
      <c r="AC37" s="25">
        <v>714</v>
      </c>
      <c r="AD37" s="25">
        <v>143</v>
      </c>
      <c r="AE37" s="25">
        <v>402</v>
      </c>
      <c r="AF37" s="25">
        <v>0</v>
      </c>
      <c r="AG37" s="25">
        <v>203</v>
      </c>
      <c r="AH37" s="25">
        <v>289</v>
      </c>
      <c r="AI37" s="25">
        <v>9</v>
      </c>
      <c r="AJ37" s="24">
        <f>U37+V37+W37+X37+Y37+Z37+AA37+AB37+AC37+AD37+AE37+AF37+AG37+AH37+AI37</f>
        <v>4710</v>
      </c>
      <c r="AK37" s="84"/>
      <c r="AL37" s="26">
        <f t="shared" si="0"/>
        <v>10753</v>
      </c>
      <c r="AM37" s="26">
        <f t="shared" si="1"/>
        <v>33470</v>
      </c>
      <c r="AN37" s="26">
        <f t="shared" si="2"/>
        <v>1463</v>
      </c>
      <c r="AO37" s="26">
        <f t="shared" si="3"/>
        <v>4710</v>
      </c>
      <c r="AQ37" s="26">
        <f t="shared" si="4"/>
        <v>50396</v>
      </c>
    </row>
    <row r="38" spans="1:43" ht="11.1" customHeight="1" x14ac:dyDescent="0.2">
      <c r="A38" s="21"/>
      <c r="B38" s="22"/>
      <c r="C38" s="34" t="s">
        <v>16</v>
      </c>
      <c r="D38" s="25">
        <v>0</v>
      </c>
      <c r="E38" s="25">
        <v>587</v>
      </c>
      <c r="F38" s="24">
        <f>+D38+E38</f>
        <v>587</v>
      </c>
      <c r="G38" s="25">
        <v>0</v>
      </c>
      <c r="H38" s="25">
        <v>0</v>
      </c>
      <c r="I38" s="24">
        <f>+G38+H38</f>
        <v>0</v>
      </c>
      <c r="J38" s="25">
        <v>0</v>
      </c>
      <c r="K38" s="25">
        <v>4</v>
      </c>
      <c r="L38" s="24">
        <f>+J38+K38</f>
        <v>4</v>
      </c>
      <c r="M38" s="24">
        <f>I38+L38</f>
        <v>4</v>
      </c>
      <c r="N38" s="25">
        <v>0</v>
      </c>
      <c r="O38" s="25">
        <v>0</v>
      </c>
      <c r="P38" s="24">
        <f>+N38+O38</f>
        <v>0</v>
      </c>
      <c r="Q38" s="25">
        <v>0</v>
      </c>
      <c r="R38" s="25">
        <v>0</v>
      </c>
      <c r="S38" s="25">
        <v>0</v>
      </c>
      <c r="T38" s="24">
        <f>+P38+Q38+R38+S38</f>
        <v>0</v>
      </c>
      <c r="U38" s="25">
        <v>0</v>
      </c>
      <c r="V38" s="25">
        <v>133</v>
      </c>
      <c r="W38" s="25">
        <v>0</v>
      </c>
      <c r="X38" s="25">
        <v>50</v>
      </c>
      <c r="Y38" s="25">
        <v>0</v>
      </c>
      <c r="Z38" s="25">
        <v>187</v>
      </c>
      <c r="AA38" s="25">
        <v>0</v>
      </c>
      <c r="AB38" s="25">
        <v>0</v>
      </c>
      <c r="AC38" s="25">
        <v>192</v>
      </c>
      <c r="AD38" s="25">
        <v>0</v>
      </c>
      <c r="AE38" s="25">
        <v>282</v>
      </c>
      <c r="AF38" s="25">
        <v>40</v>
      </c>
      <c r="AG38" s="25">
        <v>20</v>
      </c>
      <c r="AH38" s="25">
        <v>0</v>
      </c>
      <c r="AI38" s="25">
        <v>0</v>
      </c>
      <c r="AJ38" s="24">
        <f>U38+V38+W38+X38+Y38+Z38+AA38+AB38+AC38+AD38+AE38+AF38+AG38+AH38+AI38</f>
        <v>904</v>
      </c>
      <c r="AK38" s="84"/>
      <c r="AL38" s="26">
        <f t="shared" si="0"/>
        <v>587</v>
      </c>
      <c r="AM38" s="26">
        <f t="shared" si="1"/>
        <v>4</v>
      </c>
      <c r="AN38" s="26">
        <f t="shared" si="2"/>
        <v>0</v>
      </c>
      <c r="AO38" s="26">
        <f t="shared" si="3"/>
        <v>904</v>
      </c>
      <c r="AQ38" s="26">
        <f t="shared" si="4"/>
        <v>1495</v>
      </c>
    </row>
    <row r="39" spans="1:43" ht="11.1" customHeight="1" x14ac:dyDescent="0.2">
      <c r="A39" s="21"/>
      <c r="B39" s="22"/>
      <c r="C39" s="34"/>
      <c r="D39" s="25"/>
      <c r="E39" s="25"/>
      <c r="F39" s="24"/>
      <c r="G39" s="25"/>
      <c r="H39" s="25"/>
      <c r="I39" s="24"/>
      <c r="J39" s="25"/>
      <c r="K39" s="25"/>
      <c r="L39" s="24"/>
      <c r="M39" s="24"/>
      <c r="N39" s="25"/>
      <c r="O39" s="25"/>
      <c r="P39" s="24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84"/>
      <c r="AL39" s="26"/>
      <c r="AM39" s="26"/>
      <c r="AN39" s="26"/>
      <c r="AO39" s="26"/>
      <c r="AQ39" s="26"/>
    </row>
    <row r="40" spans="1:43" ht="11.1" customHeight="1" x14ac:dyDescent="0.2">
      <c r="A40" s="21"/>
      <c r="B40" s="22" t="s">
        <v>23</v>
      </c>
      <c r="C40" s="34"/>
      <c r="D40" s="25">
        <v>96</v>
      </c>
      <c r="E40" s="25">
        <v>14430</v>
      </c>
      <c r="F40" s="24">
        <f>+F41+F42</f>
        <v>14526</v>
      </c>
      <c r="G40" s="25">
        <v>0</v>
      </c>
      <c r="H40" s="25">
        <v>0</v>
      </c>
      <c r="I40" s="24">
        <f>+I41+I42</f>
        <v>0</v>
      </c>
      <c r="J40" s="25">
        <v>0</v>
      </c>
      <c r="K40" s="25">
        <v>0</v>
      </c>
      <c r="L40" s="24">
        <f>+L41+L42</f>
        <v>0</v>
      </c>
      <c r="M40" s="24">
        <f>+M41+M42</f>
        <v>0</v>
      </c>
      <c r="N40" s="25">
        <v>0</v>
      </c>
      <c r="O40" s="25">
        <v>10</v>
      </c>
      <c r="P40" s="24">
        <f>+P41+P42</f>
        <v>10</v>
      </c>
      <c r="Q40" s="25">
        <v>0</v>
      </c>
      <c r="R40" s="25">
        <v>0</v>
      </c>
      <c r="S40" s="25">
        <v>0</v>
      </c>
      <c r="T40" s="24">
        <f>+T41+T42</f>
        <v>10</v>
      </c>
      <c r="U40" s="25">
        <v>0</v>
      </c>
      <c r="V40" s="25">
        <v>311</v>
      </c>
      <c r="W40" s="25">
        <v>0</v>
      </c>
      <c r="X40" s="25">
        <v>0</v>
      </c>
      <c r="Y40" s="25">
        <v>0</v>
      </c>
      <c r="Z40" s="25">
        <v>38666</v>
      </c>
      <c r="AA40" s="25">
        <v>0</v>
      </c>
      <c r="AB40" s="25">
        <v>0</v>
      </c>
      <c r="AC40" s="25">
        <v>1162</v>
      </c>
      <c r="AD40" s="25">
        <v>8302</v>
      </c>
      <c r="AE40" s="25">
        <v>1743</v>
      </c>
      <c r="AF40" s="25">
        <v>10</v>
      </c>
      <c r="AG40" s="25">
        <v>0</v>
      </c>
      <c r="AH40" s="25">
        <v>0</v>
      </c>
      <c r="AI40" s="25">
        <v>0</v>
      </c>
      <c r="AJ40" s="24">
        <f>+AJ41+AJ42</f>
        <v>50194</v>
      </c>
      <c r="AK40" s="84"/>
      <c r="AL40" s="26">
        <f t="shared" si="0"/>
        <v>14526</v>
      </c>
      <c r="AM40" s="26">
        <f t="shared" si="1"/>
        <v>0</v>
      </c>
      <c r="AN40" s="26">
        <f t="shared" si="2"/>
        <v>10</v>
      </c>
      <c r="AO40" s="26">
        <f t="shared" si="3"/>
        <v>50194</v>
      </c>
      <c r="AQ40" s="26">
        <f t="shared" si="4"/>
        <v>64730</v>
      </c>
    </row>
    <row r="41" spans="1:43" ht="11.1" customHeight="1" x14ac:dyDescent="0.2">
      <c r="A41" s="21"/>
      <c r="B41" s="22"/>
      <c r="C41" s="34" t="s">
        <v>15</v>
      </c>
      <c r="D41" s="25">
        <v>96</v>
      </c>
      <c r="E41" s="25">
        <v>11327</v>
      </c>
      <c r="F41" s="24">
        <f>+D41+E41</f>
        <v>11423</v>
      </c>
      <c r="G41" s="25">
        <v>0</v>
      </c>
      <c r="H41" s="25">
        <v>0</v>
      </c>
      <c r="I41" s="24">
        <f>+G41+H41</f>
        <v>0</v>
      </c>
      <c r="J41" s="25">
        <v>0</v>
      </c>
      <c r="K41" s="25">
        <v>0</v>
      </c>
      <c r="L41" s="24">
        <f>+J41+K41</f>
        <v>0</v>
      </c>
      <c r="M41" s="24">
        <f>I41+L41</f>
        <v>0</v>
      </c>
      <c r="N41" s="25">
        <v>0</v>
      </c>
      <c r="O41" s="25">
        <v>10</v>
      </c>
      <c r="P41" s="24">
        <f>+N41+O41</f>
        <v>10</v>
      </c>
      <c r="Q41" s="25">
        <v>0</v>
      </c>
      <c r="R41" s="25">
        <v>0</v>
      </c>
      <c r="S41" s="25">
        <v>0</v>
      </c>
      <c r="T41" s="24">
        <f>+P41+Q41+R41+S41</f>
        <v>10</v>
      </c>
      <c r="U41" s="25">
        <v>0</v>
      </c>
      <c r="V41" s="25">
        <v>13</v>
      </c>
      <c r="W41" s="25">
        <v>0</v>
      </c>
      <c r="X41" s="25">
        <v>0</v>
      </c>
      <c r="Y41" s="25">
        <v>0</v>
      </c>
      <c r="Z41" s="25">
        <v>38539</v>
      </c>
      <c r="AA41" s="25">
        <v>0</v>
      </c>
      <c r="AB41" s="25">
        <v>0</v>
      </c>
      <c r="AC41" s="25">
        <v>1162</v>
      </c>
      <c r="AD41" s="25">
        <v>8302</v>
      </c>
      <c r="AE41" s="25">
        <v>1627</v>
      </c>
      <c r="AF41" s="25">
        <v>0</v>
      </c>
      <c r="AG41" s="25">
        <v>0</v>
      </c>
      <c r="AH41" s="25">
        <v>0</v>
      </c>
      <c r="AI41" s="25">
        <v>0</v>
      </c>
      <c r="AJ41" s="24">
        <f>U41+V41+W41+X41+Y41+Z41+AA41+AB41+AC41+AD41+AE41+AF41+AG41+AH41+AI41</f>
        <v>49643</v>
      </c>
      <c r="AK41" s="84"/>
      <c r="AL41" s="26">
        <f t="shared" si="0"/>
        <v>11423</v>
      </c>
      <c r="AM41" s="26">
        <f t="shared" si="1"/>
        <v>0</v>
      </c>
      <c r="AN41" s="26">
        <f t="shared" si="2"/>
        <v>10</v>
      </c>
      <c r="AO41" s="26">
        <f t="shared" si="3"/>
        <v>49643</v>
      </c>
      <c r="AQ41" s="26">
        <f t="shared" si="4"/>
        <v>61076</v>
      </c>
    </row>
    <row r="42" spans="1:43" ht="11.1" customHeight="1" x14ac:dyDescent="0.2">
      <c r="A42" s="21"/>
      <c r="B42" s="22"/>
      <c r="C42" s="34" t="s">
        <v>16</v>
      </c>
      <c r="D42" s="25">
        <v>0</v>
      </c>
      <c r="E42" s="25">
        <v>3103</v>
      </c>
      <c r="F42" s="24">
        <f>+D42+E42</f>
        <v>3103</v>
      </c>
      <c r="G42" s="25">
        <v>0</v>
      </c>
      <c r="H42" s="25">
        <v>0</v>
      </c>
      <c r="I42" s="24">
        <f>+G42+H42</f>
        <v>0</v>
      </c>
      <c r="J42" s="25">
        <v>0</v>
      </c>
      <c r="K42" s="25">
        <v>0</v>
      </c>
      <c r="L42" s="24">
        <f>+J42+K42</f>
        <v>0</v>
      </c>
      <c r="M42" s="24">
        <f>I42+L42</f>
        <v>0</v>
      </c>
      <c r="N42" s="25">
        <v>0</v>
      </c>
      <c r="O42" s="25">
        <v>0</v>
      </c>
      <c r="P42" s="24">
        <f>+N42+O42</f>
        <v>0</v>
      </c>
      <c r="Q42" s="25">
        <v>0</v>
      </c>
      <c r="R42" s="25">
        <v>0</v>
      </c>
      <c r="S42" s="25">
        <v>0</v>
      </c>
      <c r="T42" s="24">
        <f>+P42+Q42+R42+S42</f>
        <v>0</v>
      </c>
      <c r="U42" s="25">
        <v>0</v>
      </c>
      <c r="V42" s="25">
        <v>298</v>
      </c>
      <c r="W42" s="25">
        <v>0</v>
      </c>
      <c r="X42" s="25">
        <v>0</v>
      </c>
      <c r="Y42" s="25">
        <v>0</v>
      </c>
      <c r="Z42" s="25">
        <v>127</v>
      </c>
      <c r="AA42" s="25">
        <v>0</v>
      </c>
      <c r="AB42" s="25">
        <v>0</v>
      </c>
      <c r="AC42" s="25">
        <v>0</v>
      </c>
      <c r="AD42" s="25">
        <v>0</v>
      </c>
      <c r="AE42" s="25">
        <v>116</v>
      </c>
      <c r="AF42" s="25">
        <v>10</v>
      </c>
      <c r="AG42" s="25">
        <v>0</v>
      </c>
      <c r="AH42" s="25">
        <v>0</v>
      </c>
      <c r="AI42" s="25">
        <v>0</v>
      </c>
      <c r="AJ42" s="24">
        <f>U42+V42+W42+X42+Y42+Z42+AA42+AB42+AC42+AD42+AE42+AF42+AG42+AH42+AI42</f>
        <v>551</v>
      </c>
      <c r="AK42" s="84"/>
      <c r="AL42" s="26">
        <f t="shared" si="0"/>
        <v>3103</v>
      </c>
      <c r="AM42" s="26">
        <f t="shared" si="1"/>
        <v>0</v>
      </c>
      <c r="AN42" s="26">
        <f t="shared" si="2"/>
        <v>0</v>
      </c>
      <c r="AO42" s="26">
        <f t="shared" si="3"/>
        <v>551</v>
      </c>
      <c r="AQ42" s="26">
        <f t="shared" si="4"/>
        <v>3654</v>
      </c>
    </row>
    <row r="43" spans="1:43" ht="11.1" customHeight="1" x14ac:dyDescent="0.2">
      <c r="A43" s="21"/>
      <c r="B43" s="22"/>
      <c r="C43" s="34"/>
      <c r="D43" s="25"/>
      <c r="E43" s="25"/>
      <c r="F43" s="24"/>
      <c r="G43" s="25"/>
      <c r="H43" s="25"/>
      <c r="I43" s="24"/>
      <c r="J43" s="25"/>
      <c r="K43" s="25"/>
      <c r="L43" s="24"/>
      <c r="M43" s="24"/>
      <c r="N43" s="25"/>
      <c r="O43" s="25"/>
      <c r="P43" s="24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84"/>
      <c r="AL43" s="26"/>
      <c r="AM43" s="26"/>
      <c r="AN43" s="26"/>
      <c r="AO43" s="26"/>
      <c r="AQ43" s="26"/>
    </row>
    <row r="44" spans="1:43" ht="11.1" customHeight="1" x14ac:dyDescent="0.2">
      <c r="A44" s="21"/>
      <c r="B44" s="22" t="s">
        <v>24</v>
      </c>
      <c r="C44" s="34"/>
      <c r="D44" s="25">
        <v>3808</v>
      </c>
      <c r="E44" s="25">
        <v>106216</v>
      </c>
      <c r="F44" s="24">
        <f>+F45+F46</f>
        <v>110024</v>
      </c>
      <c r="G44" s="25">
        <v>14417</v>
      </c>
      <c r="H44" s="25">
        <v>208</v>
      </c>
      <c r="I44" s="24">
        <f>+I45+I46</f>
        <v>14625</v>
      </c>
      <c r="J44" s="25">
        <v>31806</v>
      </c>
      <c r="K44" s="25">
        <v>7197</v>
      </c>
      <c r="L44" s="24">
        <f>+L45+L46</f>
        <v>39003</v>
      </c>
      <c r="M44" s="24">
        <f>+M45+M46</f>
        <v>53628</v>
      </c>
      <c r="N44" s="25">
        <v>2093</v>
      </c>
      <c r="O44" s="25">
        <v>4422</v>
      </c>
      <c r="P44" s="24">
        <f>+P45+P46</f>
        <v>6515</v>
      </c>
      <c r="Q44" s="25">
        <v>330</v>
      </c>
      <c r="R44" s="25">
        <v>269</v>
      </c>
      <c r="S44" s="25">
        <v>990</v>
      </c>
      <c r="T44" s="24">
        <f>+T45+T46</f>
        <v>8104</v>
      </c>
      <c r="U44" s="25">
        <v>426</v>
      </c>
      <c r="V44" s="25">
        <v>6822</v>
      </c>
      <c r="W44" s="25">
        <v>3120</v>
      </c>
      <c r="X44" s="25">
        <v>239</v>
      </c>
      <c r="Y44" s="25">
        <v>891</v>
      </c>
      <c r="Z44" s="25">
        <v>99060</v>
      </c>
      <c r="AA44" s="25">
        <v>13339</v>
      </c>
      <c r="AB44" s="25">
        <v>372</v>
      </c>
      <c r="AC44" s="25">
        <v>6984</v>
      </c>
      <c r="AD44" s="25">
        <v>55123</v>
      </c>
      <c r="AE44" s="25">
        <v>7352</v>
      </c>
      <c r="AF44" s="25">
        <v>234</v>
      </c>
      <c r="AG44" s="25">
        <v>5329</v>
      </c>
      <c r="AH44" s="25">
        <v>3749</v>
      </c>
      <c r="AI44" s="25">
        <v>148</v>
      </c>
      <c r="AJ44" s="24">
        <f>+AJ45+AJ46</f>
        <v>203188</v>
      </c>
      <c r="AK44" s="84"/>
      <c r="AL44" s="26">
        <f t="shared" si="0"/>
        <v>110024</v>
      </c>
      <c r="AM44" s="26">
        <f t="shared" si="1"/>
        <v>53628</v>
      </c>
      <c r="AN44" s="26">
        <f t="shared" si="2"/>
        <v>8104</v>
      </c>
      <c r="AO44" s="26">
        <f t="shared" si="3"/>
        <v>203188</v>
      </c>
      <c r="AQ44" s="26">
        <f t="shared" si="4"/>
        <v>374944</v>
      </c>
    </row>
    <row r="45" spans="1:43" ht="11.1" customHeight="1" x14ac:dyDescent="0.2">
      <c r="A45" s="21"/>
      <c r="B45" s="22"/>
      <c r="C45" s="34" t="s">
        <v>15</v>
      </c>
      <c r="D45" s="25">
        <v>3808</v>
      </c>
      <c r="E45" s="25">
        <v>95060</v>
      </c>
      <c r="F45" s="24">
        <f>+D45+E45</f>
        <v>98868</v>
      </c>
      <c r="G45" s="25">
        <v>14417</v>
      </c>
      <c r="H45" s="25">
        <v>208</v>
      </c>
      <c r="I45" s="24">
        <f>+G45+H45</f>
        <v>14625</v>
      </c>
      <c r="J45" s="25">
        <v>31806</v>
      </c>
      <c r="K45" s="25">
        <v>7186</v>
      </c>
      <c r="L45" s="24">
        <f>+J45+K45</f>
        <v>38992</v>
      </c>
      <c r="M45" s="24">
        <f>I45+L45</f>
        <v>53617</v>
      </c>
      <c r="N45" s="25">
        <v>2093</v>
      </c>
      <c r="O45" s="25">
        <v>4422</v>
      </c>
      <c r="P45" s="24">
        <f>+N45+O45</f>
        <v>6515</v>
      </c>
      <c r="Q45" s="25">
        <v>330</v>
      </c>
      <c r="R45" s="25">
        <v>269</v>
      </c>
      <c r="S45" s="25">
        <v>990</v>
      </c>
      <c r="T45" s="24">
        <f>+P45+Q45+R45+S45</f>
        <v>8104</v>
      </c>
      <c r="U45" s="25">
        <v>426</v>
      </c>
      <c r="V45" s="25">
        <v>4675</v>
      </c>
      <c r="W45" s="25">
        <v>3120</v>
      </c>
      <c r="X45" s="25">
        <v>0</v>
      </c>
      <c r="Y45" s="25">
        <v>891</v>
      </c>
      <c r="Z45" s="25">
        <v>91523</v>
      </c>
      <c r="AA45" s="25">
        <v>13339</v>
      </c>
      <c r="AB45" s="25">
        <v>372</v>
      </c>
      <c r="AC45" s="25">
        <v>5970</v>
      </c>
      <c r="AD45" s="25">
        <v>55123</v>
      </c>
      <c r="AE45" s="25">
        <v>6202</v>
      </c>
      <c r="AF45" s="25">
        <v>0</v>
      </c>
      <c r="AG45" s="25">
        <v>5210</v>
      </c>
      <c r="AH45" s="25">
        <v>3749</v>
      </c>
      <c r="AI45" s="25">
        <v>148</v>
      </c>
      <c r="AJ45" s="24">
        <f>U45+V45+W45+X45+Y45+Z45+AA45+AB45+AC45+AD45+AE45+AF45+AG45+AH45+AI45</f>
        <v>190748</v>
      </c>
      <c r="AK45" s="84"/>
      <c r="AL45" s="26">
        <f t="shared" si="0"/>
        <v>98868</v>
      </c>
      <c r="AM45" s="26">
        <f t="shared" si="1"/>
        <v>53617</v>
      </c>
      <c r="AN45" s="26">
        <f t="shared" si="2"/>
        <v>8104</v>
      </c>
      <c r="AO45" s="26">
        <f t="shared" si="3"/>
        <v>190748</v>
      </c>
      <c r="AQ45" s="26">
        <f t="shared" si="4"/>
        <v>351337</v>
      </c>
    </row>
    <row r="46" spans="1:43" ht="11.1" customHeight="1" x14ac:dyDescent="0.2">
      <c r="A46" s="21"/>
      <c r="B46" s="22"/>
      <c r="C46" s="34" t="s">
        <v>16</v>
      </c>
      <c r="D46" s="25">
        <v>0</v>
      </c>
      <c r="E46" s="25">
        <v>11156</v>
      </c>
      <c r="F46" s="24">
        <f>+D46+E46</f>
        <v>11156</v>
      </c>
      <c r="G46" s="25">
        <v>0</v>
      </c>
      <c r="H46" s="25">
        <v>0</v>
      </c>
      <c r="I46" s="24">
        <f>+G46+H46</f>
        <v>0</v>
      </c>
      <c r="J46" s="25">
        <v>0</v>
      </c>
      <c r="K46" s="25">
        <v>11</v>
      </c>
      <c r="L46" s="24">
        <f>+J46+K46</f>
        <v>11</v>
      </c>
      <c r="M46" s="24">
        <f>I46+L46</f>
        <v>11</v>
      </c>
      <c r="N46" s="25">
        <v>0</v>
      </c>
      <c r="O46" s="25">
        <v>0</v>
      </c>
      <c r="P46" s="24">
        <f>+N46+O46</f>
        <v>0</v>
      </c>
      <c r="Q46" s="25">
        <v>0</v>
      </c>
      <c r="R46" s="25">
        <v>0</v>
      </c>
      <c r="S46" s="25">
        <v>0</v>
      </c>
      <c r="T46" s="24">
        <f>+P46+Q46+R46+S46</f>
        <v>0</v>
      </c>
      <c r="U46" s="25">
        <v>0</v>
      </c>
      <c r="V46" s="25">
        <v>2147</v>
      </c>
      <c r="W46" s="25">
        <v>0</v>
      </c>
      <c r="X46" s="25">
        <v>239</v>
      </c>
      <c r="Y46" s="25">
        <v>0</v>
      </c>
      <c r="Z46" s="25">
        <v>7537</v>
      </c>
      <c r="AA46" s="25">
        <v>0</v>
      </c>
      <c r="AB46" s="25">
        <v>0</v>
      </c>
      <c r="AC46" s="25">
        <v>1014</v>
      </c>
      <c r="AD46" s="25">
        <v>0</v>
      </c>
      <c r="AE46" s="25">
        <v>1150</v>
      </c>
      <c r="AF46" s="25">
        <v>234</v>
      </c>
      <c r="AG46" s="25">
        <v>119</v>
      </c>
      <c r="AH46" s="25">
        <v>0</v>
      </c>
      <c r="AI46" s="25">
        <v>0</v>
      </c>
      <c r="AJ46" s="24">
        <f>U46+V46+W46+X46+Y46+Z46+AA46+AB46+AC46+AD46+AE46+AF46+AG46+AH46+AI46</f>
        <v>12440</v>
      </c>
      <c r="AK46" s="84"/>
      <c r="AL46" s="26">
        <f t="shared" si="0"/>
        <v>11156</v>
      </c>
      <c r="AM46" s="26">
        <f t="shared" si="1"/>
        <v>11</v>
      </c>
      <c r="AN46" s="26">
        <f t="shared" si="2"/>
        <v>0</v>
      </c>
      <c r="AO46" s="26">
        <f t="shared" si="3"/>
        <v>12440</v>
      </c>
      <c r="AQ46" s="26">
        <f t="shared" si="4"/>
        <v>23607</v>
      </c>
    </row>
    <row r="47" spans="1:43" ht="11.1" customHeight="1" x14ac:dyDescent="0.2">
      <c r="A47" s="27"/>
      <c r="B47" s="28"/>
      <c r="C47" s="35"/>
      <c r="D47" s="85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84"/>
      <c r="AL47" s="26"/>
      <c r="AM47" s="26"/>
      <c r="AN47" s="26"/>
      <c r="AO47" s="26"/>
      <c r="AQ47" s="26"/>
    </row>
    <row r="48" spans="1:43" ht="11.1" customHeight="1" x14ac:dyDescent="0.2">
      <c r="AK48" s="22"/>
      <c r="AL48" s="26"/>
      <c r="AM48" s="26"/>
      <c r="AN48" s="26"/>
      <c r="AO48" s="26"/>
      <c r="AQ48" s="26"/>
    </row>
    <row r="49" spans="1:43" ht="11.1" customHeight="1" x14ac:dyDescent="0.2">
      <c r="AK49" s="22"/>
      <c r="AL49" s="26"/>
      <c r="AM49" s="26"/>
      <c r="AN49" s="26"/>
      <c r="AO49" s="26"/>
      <c r="AQ49" s="26"/>
    </row>
    <row r="50" spans="1:43" ht="11.1" customHeight="1" x14ac:dyDescent="0.2">
      <c r="H50" s="30"/>
      <c r="Z50" s="30"/>
      <c r="AD50" s="86"/>
      <c r="AK50" s="22"/>
      <c r="AL50" s="26"/>
      <c r="AM50" s="26"/>
      <c r="AN50" s="26"/>
      <c r="AO50" s="26"/>
      <c r="AQ50" s="26"/>
    </row>
    <row r="51" spans="1:43" ht="11.1" customHeight="1" x14ac:dyDescent="0.2">
      <c r="AK51" s="22"/>
      <c r="AL51" s="26"/>
      <c r="AM51" s="26"/>
      <c r="AN51" s="26"/>
      <c r="AO51" s="26"/>
      <c r="AQ51" s="26"/>
    </row>
    <row r="52" spans="1:43" ht="11.1" customHeight="1" x14ac:dyDescent="0.2">
      <c r="AK52" s="22"/>
      <c r="AL52" s="26"/>
      <c r="AM52" s="26"/>
      <c r="AN52" s="26"/>
      <c r="AO52" s="26"/>
      <c r="AQ52" s="26"/>
    </row>
    <row r="53" spans="1:43" ht="11.1" customHeight="1" x14ac:dyDescent="0.2">
      <c r="A53" s="2" t="s">
        <v>88</v>
      </c>
      <c r="V53" s="2" t="s">
        <v>89</v>
      </c>
      <c r="AK53" s="22"/>
      <c r="AL53" s="26"/>
      <c r="AM53" s="26"/>
      <c r="AN53" s="26"/>
      <c r="AO53" s="26"/>
      <c r="AQ53" s="26"/>
    </row>
    <row r="54" spans="1:43" ht="11.1" customHeight="1" x14ac:dyDescent="0.2">
      <c r="A54" s="1" t="s">
        <v>1</v>
      </c>
      <c r="AK54" s="22"/>
      <c r="AL54" s="26"/>
      <c r="AM54" s="26"/>
      <c r="AN54" s="26"/>
      <c r="AO54" s="26"/>
      <c r="AQ54" s="26"/>
    </row>
    <row r="55" spans="1:43" ht="11.1" customHeight="1" x14ac:dyDescent="0.2">
      <c r="A55" s="2" t="s">
        <v>49</v>
      </c>
      <c r="AK55" s="22"/>
      <c r="AL55" s="26"/>
      <c r="AM55" s="26"/>
      <c r="AN55" s="26"/>
      <c r="AO55" s="26"/>
      <c r="AQ55" s="26"/>
    </row>
    <row r="56" spans="1:43" ht="11.1" customHeight="1" x14ac:dyDescent="0.2">
      <c r="A56" s="3" t="s">
        <v>3</v>
      </c>
      <c r="AK56" s="22"/>
      <c r="AL56" s="26"/>
      <c r="AM56" s="26"/>
      <c r="AN56" s="26"/>
      <c r="AO56" s="26"/>
      <c r="AQ56" s="26"/>
    </row>
    <row r="57" spans="1:43" s="12" customFormat="1" ht="11.1" customHeight="1" x14ac:dyDescent="0.2">
      <c r="A57" s="36"/>
      <c r="B57" s="37"/>
      <c r="C57" s="38"/>
      <c r="D57" s="39" t="s">
        <v>50</v>
      </c>
      <c r="E57" s="40"/>
      <c r="F57" s="41"/>
      <c r="G57" s="42" t="s">
        <v>51</v>
      </c>
      <c r="H57" s="43"/>
      <c r="I57" s="43"/>
      <c r="J57" s="43"/>
      <c r="K57" s="43"/>
      <c r="L57" s="43"/>
      <c r="M57" s="44"/>
      <c r="N57" s="45" t="s">
        <v>52</v>
      </c>
      <c r="O57" s="46"/>
      <c r="P57" s="46"/>
      <c r="Q57" s="46"/>
      <c r="R57" s="46"/>
      <c r="S57" s="46"/>
      <c r="T57" s="47"/>
      <c r="U57" s="48" t="s">
        <v>53</v>
      </c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50"/>
      <c r="AK57" s="51"/>
      <c r="AL57" s="26"/>
      <c r="AM57" s="26"/>
      <c r="AN57" s="26"/>
      <c r="AO57" s="26"/>
      <c r="AQ57" s="87"/>
    </row>
    <row r="58" spans="1:43" s="12" customFormat="1" ht="11.1" customHeight="1" x14ac:dyDescent="0.2">
      <c r="A58" s="52" t="s">
        <v>4</v>
      </c>
      <c r="B58" s="53"/>
      <c r="C58" s="54"/>
      <c r="D58" s="39" t="s">
        <v>54</v>
      </c>
      <c r="E58" s="40"/>
      <c r="F58" s="55" t="s">
        <v>55</v>
      </c>
      <c r="G58" s="42" t="s">
        <v>56</v>
      </c>
      <c r="H58" s="43"/>
      <c r="I58" s="44"/>
      <c r="J58" s="42" t="s">
        <v>57</v>
      </c>
      <c r="K58" s="43"/>
      <c r="L58" s="44"/>
      <c r="M58" s="56" t="s">
        <v>58</v>
      </c>
      <c r="N58" s="45" t="s">
        <v>59</v>
      </c>
      <c r="O58" s="46"/>
      <c r="P58" s="47"/>
      <c r="Q58" s="57" t="s">
        <v>60</v>
      </c>
      <c r="R58" s="57" t="s">
        <v>61</v>
      </c>
      <c r="S58" s="58" t="s">
        <v>62</v>
      </c>
      <c r="T58" s="58" t="s">
        <v>63</v>
      </c>
      <c r="U58" s="59" t="s">
        <v>64</v>
      </c>
      <c r="V58" s="59" t="s">
        <v>65</v>
      </c>
      <c r="W58" s="59" t="s">
        <v>66</v>
      </c>
      <c r="X58" s="60" t="s">
        <v>67</v>
      </c>
      <c r="Y58" s="61" t="s">
        <v>68</v>
      </c>
      <c r="Z58" s="62" t="s">
        <v>69</v>
      </c>
      <c r="AA58" s="61" t="s">
        <v>70</v>
      </c>
      <c r="AB58" s="62" t="s">
        <v>71</v>
      </c>
      <c r="AC58" s="61" t="s">
        <v>72</v>
      </c>
      <c r="AD58" s="62" t="s">
        <v>73</v>
      </c>
      <c r="AE58" s="62" t="s">
        <v>74</v>
      </c>
      <c r="AF58" s="62" t="s">
        <v>75</v>
      </c>
      <c r="AG58" s="62" t="s">
        <v>76</v>
      </c>
      <c r="AH58" s="61" t="s">
        <v>77</v>
      </c>
      <c r="AI58" s="61" t="s">
        <v>78</v>
      </c>
      <c r="AJ58" s="61" t="s">
        <v>79</v>
      </c>
      <c r="AK58" s="63"/>
      <c r="AL58" s="26"/>
      <c r="AM58" s="26"/>
      <c r="AN58" s="26"/>
      <c r="AO58" s="26"/>
      <c r="AQ58" s="87"/>
    </row>
    <row r="59" spans="1:43" s="12" customFormat="1" ht="11.1" customHeight="1" x14ac:dyDescent="0.2">
      <c r="A59" s="66"/>
      <c r="B59" s="67"/>
      <c r="C59" s="68"/>
      <c r="D59" s="69" t="s">
        <v>85</v>
      </c>
      <c r="E59" s="70" t="s">
        <v>86</v>
      </c>
      <c r="F59" s="71"/>
      <c r="G59" s="72" t="s">
        <v>85</v>
      </c>
      <c r="H59" s="73" t="s">
        <v>86</v>
      </c>
      <c r="I59" s="73" t="s">
        <v>87</v>
      </c>
      <c r="J59" s="72" t="s">
        <v>85</v>
      </c>
      <c r="K59" s="73" t="s">
        <v>86</v>
      </c>
      <c r="L59" s="73" t="s">
        <v>87</v>
      </c>
      <c r="M59" s="74"/>
      <c r="N59" s="75" t="s">
        <v>85</v>
      </c>
      <c r="O59" s="76" t="s">
        <v>86</v>
      </c>
      <c r="P59" s="76" t="s">
        <v>87</v>
      </c>
      <c r="Q59" s="77"/>
      <c r="R59" s="77"/>
      <c r="S59" s="78"/>
      <c r="T59" s="78"/>
      <c r="U59" s="79"/>
      <c r="V59" s="79"/>
      <c r="W59" s="79"/>
      <c r="X59" s="80"/>
      <c r="Y59" s="81"/>
      <c r="Z59" s="82"/>
      <c r="AA59" s="81"/>
      <c r="AB59" s="82"/>
      <c r="AC59" s="81"/>
      <c r="AD59" s="82"/>
      <c r="AE59" s="82"/>
      <c r="AF59" s="82"/>
      <c r="AG59" s="82"/>
      <c r="AH59" s="81"/>
      <c r="AI59" s="81"/>
      <c r="AJ59" s="81"/>
      <c r="AK59" s="63"/>
      <c r="AL59" s="64" t="s">
        <v>80</v>
      </c>
      <c r="AM59" s="64" t="s">
        <v>81</v>
      </c>
      <c r="AN59" s="64" t="s">
        <v>82</v>
      </c>
      <c r="AO59" s="64" t="s">
        <v>83</v>
      </c>
      <c r="AP59" s="65"/>
      <c r="AQ59" s="64" t="s">
        <v>84</v>
      </c>
    </row>
    <row r="60" spans="1:43" ht="11.1" customHeight="1" x14ac:dyDescent="0.2">
      <c r="A60" s="18" t="s">
        <v>26</v>
      </c>
      <c r="B60" s="19"/>
      <c r="C60" s="3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2"/>
      <c r="AL60" s="26"/>
      <c r="AM60" s="26"/>
      <c r="AN60" s="26"/>
      <c r="AO60" s="26"/>
      <c r="AQ60" s="26"/>
    </row>
    <row r="61" spans="1:43" ht="11.1" customHeight="1" x14ac:dyDescent="0.2">
      <c r="A61" s="21"/>
      <c r="B61" s="22"/>
      <c r="C61" s="34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2"/>
      <c r="AL61" s="26"/>
      <c r="AM61" s="26"/>
      <c r="AN61" s="26"/>
      <c r="AO61" s="26"/>
      <c r="AQ61" s="26"/>
    </row>
    <row r="62" spans="1:43" ht="11.1" customHeight="1" x14ac:dyDescent="0.2">
      <c r="A62" s="21"/>
      <c r="B62" s="22" t="s">
        <v>27</v>
      </c>
      <c r="C62" s="34"/>
      <c r="D62" s="25">
        <v>999111</v>
      </c>
      <c r="E62" s="25">
        <v>4252868</v>
      </c>
      <c r="F62" s="24">
        <f>+F64+F76+F88</f>
        <v>5251979</v>
      </c>
      <c r="G62" s="25">
        <v>5385</v>
      </c>
      <c r="H62" s="25">
        <v>221</v>
      </c>
      <c r="I62" s="24">
        <f>+I64+I76+I88</f>
        <v>5606</v>
      </c>
      <c r="J62" s="25">
        <v>4171</v>
      </c>
      <c r="K62" s="25">
        <v>6767</v>
      </c>
      <c r="L62" s="24">
        <f>+L64+L76+L88</f>
        <v>10938</v>
      </c>
      <c r="M62" s="24">
        <f>+M64+M76+M88</f>
        <v>16544</v>
      </c>
      <c r="N62" s="25">
        <v>1059</v>
      </c>
      <c r="O62" s="25">
        <v>27761</v>
      </c>
      <c r="P62" s="24">
        <f>+P64+P76+P88</f>
        <v>28820</v>
      </c>
      <c r="Q62" s="25">
        <v>1</v>
      </c>
      <c r="R62" s="25">
        <v>1399</v>
      </c>
      <c r="S62" s="25">
        <v>5047</v>
      </c>
      <c r="T62" s="24">
        <f>+T64+T76+T88</f>
        <v>35267</v>
      </c>
      <c r="U62" s="25">
        <v>2654</v>
      </c>
      <c r="V62" s="25">
        <v>142505</v>
      </c>
      <c r="W62" s="25">
        <v>21141</v>
      </c>
      <c r="X62" s="25">
        <v>15499</v>
      </c>
      <c r="Y62" s="25">
        <v>3299</v>
      </c>
      <c r="Z62" s="25">
        <v>2160060</v>
      </c>
      <c r="AA62" s="25">
        <v>2471</v>
      </c>
      <c r="AB62" s="25">
        <v>9187</v>
      </c>
      <c r="AC62" s="25">
        <v>215857</v>
      </c>
      <c r="AD62" s="25">
        <v>0</v>
      </c>
      <c r="AE62" s="25">
        <v>323341</v>
      </c>
      <c r="AF62" s="25">
        <v>9667</v>
      </c>
      <c r="AG62" s="25">
        <v>67650</v>
      </c>
      <c r="AH62" s="25">
        <v>162894</v>
      </c>
      <c r="AI62" s="25">
        <v>762</v>
      </c>
      <c r="AJ62" s="24">
        <f>+AJ64+AJ76+AJ88</f>
        <v>3136987</v>
      </c>
      <c r="AK62" s="84"/>
      <c r="AL62" s="26">
        <f t="shared" si="0"/>
        <v>5251979</v>
      </c>
      <c r="AM62" s="26">
        <f t="shared" si="1"/>
        <v>16544</v>
      </c>
      <c r="AN62" s="26">
        <f t="shared" si="2"/>
        <v>35267</v>
      </c>
      <c r="AO62" s="26">
        <f t="shared" si="3"/>
        <v>3136987</v>
      </c>
      <c r="AQ62" s="26">
        <f t="shared" si="4"/>
        <v>8440777</v>
      </c>
    </row>
    <row r="63" spans="1:43" ht="11.1" customHeight="1" x14ac:dyDescent="0.2">
      <c r="A63" s="21"/>
      <c r="B63" s="22"/>
      <c r="C63" s="34"/>
      <c r="D63" s="25"/>
      <c r="E63" s="25"/>
      <c r="F63" s="24"/>
      <c r="G63" s="25"/>
      <c r="H63" s="25"/>
      <c r="I63" s="24"/>
      <c r="J63" s="25"/>
      <c r="K63" s="25"/>
      <c r="L63" s="24"/>
      <c r="M63" s="24"/>
      <c r="N63" s="25"/>
      <c r="O63" s="25"/>
      <c r="P63" s="24"/>
      <c r="Q63" s="25"/>
      <c r="R63" s="25"/>
      <c r="S63" s="25"/>
      <c r="T63" s="24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4"/>
      <c r="AK63" s="84"/>
      <c r="AL63" s="26"/>
      <c r="AM63" s="26"/>
      <c r="AN63" s="26"/>
      <c r="AO63" s="26"/>
      <c r="AQ63" s="26"/>
    </row>
    <row r="64" spans="1:43" ht="11.1" customHeight="1" x14ac:dyDescent="0.2">
      <c r="A64" s="21"/>
      <c r="B64" s="22"/>
      <c r="C64" s="34" t="s">
        <v>28</v>
      </c>
      <c r="D64" s="25">
        <v>999111</v>
      </c>
      <c r="E64" s="25">
        <v>3701724</v>
      </c>
      <c r="F64" s="24">
        <f>+F66+F71</f>
        <v>4700835</v>
      </c>
      <c r="G64" s="25">
        <v>5385</v>
      </c>
      <c r="H64" s="25">
        <v>221</v>
      </c>
      <c r="I64" s="24">
        <f>+I66+I71</f>
        <v>5606</v>
      </c>
      <c r="J64" s="25">
        <v>4171</v>
      </c>
      <c r="K64" s="25">
        <v>6767</v>
      </c>
      <c r="L64" s="24">
        <f>+L66+L71</f>
        <v>10938</v>
      </c>
      <c r="M64" s="24">
        <f>+M66+M71</f>
        <v>16544</v>
      </c>
      <c r="N64" s="25">
        <v>1059</v>
      </c>
      <c r="O64" s="25">
        <v>27761</v>
      </c>
      <c r="P64" s="24">
        <f>+P66+P71</f>
        <v>28820</v>
      </c>
      <c r="Q64" s="25">
        <v>1</v>
      </c>
      <c r="R64" s="25">
        <v>1399</v>
      </c>
      <c r="S64" s="25">
        <v>5047</v>
      </c>
      <c r="T64" s="24">
        <f>+T66+T71</f>
        <v>35267</v>
      </c>
      <c r="U64" s="25">
        <v>2654</v>
      </c>
      <c r="V64" s="25">
        <v>13165</v>
      </c>
      <c r="W64" s="25">
        <v>21141</v>
      </c>
      <c r="X64" s="25">
        <v>0</v>
      </c>
      <c r="Y64" s="25">
        <v>3299</v>
      </c>
      <c r="Z64" s="25">
        <v>1454314</v>
      </c>
      <c r="AA64" s="25">
        <v>2471</v>
      </c>
      <c r="AB64" s="25">
        <v>9187</v>
      </c>
      <c r="AC64" s="25">
        <v>137783</v>
      </c>
      <c r="AD64" s="25">
        <v>0</v>
      </c>
      <c r="AE64" s="25">
        <v>174398</v>
      </c>
      <c r="AF64" s="25">
        <v>0</v>
      </c>
      <c r="AG64" s="25">
        <v>55831</v>
      </c>
      <c r="AH64" s="25">
        <v>162894</v>
      </c>
      <c r="AI64" s="25">
        <v>762</v>
      </c>
      <c r="AJ64" s="24">
        <f>+AJ66+AJ71</f>
        <v>2037899</v>
      </c>
      <c r="AK64" s="84"/>
      <c r="AL64" s="26">
        <f t="shared" si="0"/>
        <v>4700835</v>
      </c>
      <c r="AM64" s="26">
        <f t="shared" si="1"/>
        <v>16544</v>
      </c>
      <c r="AN64" s="26">
        <f t="shared" si="2"/>
        <v>35267</v>
      </c>
      <c r="AO64" s="26">
        <f t="shared" si="3"/>
        <v>2037899</v>
      </c>
      <c r="AQ64" s="26">
        <f t="shared" si="4"/>
        <v>6790545</v>
      </c>
    </row>
    <row r="65" spans="1:43" ht="11.1" customHeight="1" x14ac:dyDescent="0.2">
      <c r="A65" s="21"/>
      <c r="B65" s="22"/>
      <c r="C65" s="34"/>
      <c r="D65" s="25"/>
      <c r="E65" s="25"/>
      <c r="F65" s="24"/>
      <c r="G65" s="25"/>
      <c r="H65" s="25"/>
      <c r="I65" s="24"/>
      <c r="J65" s="25"/>
      <c r="K65" s="25"/>
      <c r="L65" s="24"/>
      <c r="M65" s="24"/>
      <c r="N65" s="25"/>
      <c r="O65" s="25"/>
      <c r="P65" s="24"/>
      <c r="Q65" s="25"/>
      <c r="R65" s="25"/>
      <c r="S65" s="25"/>
      <c r="T65" s="24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4"/>
      <c r="AK65" s="84"/>
      <c r="AL65" s="26"/>
      <c r="AM65" s="26"/>
      <c r="AN65" s="26"/>
      <c r="AO65" s="26"/>
      <c r="AQ65" s="26"/>
    </row>
    <row r="66" spans="1:43" ht="11.1" customHeight="1" x14ac:dyDescent="0.2">
      <c r="A66" s="21"/>
      <c r="B66" s="22"/>
      <c r="C66" s="34" t="s">
        <v>29</v>
      </c>
      <c r="D66" s="25">
        <v>537522</v>
      </c>
      <c r="E66" s="25">
        <v>1835298</v>
      </c>
      <c r="F66" s="24">
        <f>+F67+F68+F69</f>
        <v>2372820</v>
      </c>
      <c r="G66" s="25">
        <v>1091</v>
      </c>
      <c r="H66" s="25">
        <v>39</v>
      </c>
      <c r="I66" s="24">
        <f>+I67+I68+I69</f>
        <v>1130</v>
      </c>
      <c r="J66" s="25">
        <v>3033</v>
      </c>
      <c r="K66" s="25">
        <v>3528</v>
      </c>
      <c r="L66" s="24">
        <f>+L67+L68+L69</f>
        <v>6561</v>
      </c>
      <c r="M66" s="24">
        <f>+M67+M68+M69</f>
        <v>7691</v>
      </c>
      <c r="N66" s="25">
        <v>207</v>
      </c>
      <c r="O66" s="25">
        <v>27624</v>
      </c>
      <c r="P66" s="24">
        <f>+P67+P68+P69</f>
        <v>27831</v>
      </c>
      <c r="Q66" s="25">
        <v>1</v>
      </c>
      <c r="R66" s="25">
        <v>1399</v>
      </c>
      <c r="S66" s="25">
        <v>191</v>
      </c>
      <c r="T66" s="24">
        <f>+T67+T68+T69</f>
        <v>29422</v>
      </c>
      <c r="U66" s="25">
        <v>0</v>
      </c>
      <c r="V66" s="25">
        <v>4285</v>
      </c>
      <c r="W66" s="25">
        <v>13974</v>
      </c>
      <c r="X66" s="25">
        <v>0</v>
      </c>
      <c r="Y66" s="25">
        <v>3299</v>
      </c>
      <c r="Z66" s="25">
        <v>163560</v>
      </c>
      <c r="AA66" s="25">
        <v>2471</v>
      </c>
      <c r="AB66" s="25">
        <v>9187</v>
      </c>
      <c r="AC66" s="25">
        <v>84046</v>
      </c>
      <c r="AD66" s="25">
        <v>0</v>
      </c>
      <c r="AE66" s="25">
        <v>165830</v>
      </c>
      <c r="AF66" s="25">
        <v>0</v>
      </c>
      <c r="AG66" s="25">
        <v>3583</v>
      </c>
      <c r="AH66" s="25">
        <v>80556</v>
      </c>
      <c r="AI66" s="25">
        <v>762</v>
      </c>
      <c r="AJ66" s="24">
        <f>+AJ67+AJ68+AJ69</f>
        <v>531553</v>
      </c>
      <c r="AK66" s="84"/>
      <c r="AL66" s="26">
        <f t="shared" si="0"/>
        <v>2372820</v>
      </c>
      <c r="AM66" s="26">
        <f t="shared" si="1"/>
        <v>7691</v>
      </c>
      <c r="AN66" s="26">
        <f t="shared" si="2"/>
        <v>29422</v>
      </c>
      <c r="AO66" s="26">
        <f t="shared" si="3"/>
        <v>531553</v>
      </c>
      <c r="AQ66" s="26">
        <f t="shared" si="4"/>
        <v>2941486</v>
      </c>
    </row>
    <row r="67" spans="1:43" s="95" customFormat="1" ht="11.1" customHeight="1" x14ac:dyDescent="0.2">
      <c r="A67" s="88"/>
      <c r="B67" s="89"/>
      <c r="C67" s="90" t="s">
        <v>30</v>
      </c>
      <c r="D67" s="91">
        <v>64389</v>
      </c>
      <c r="E67" s="91">
        <v>506747</v>
      </c>
      <c r="F67" s="92">
        <f>+D67+E67</f>
        <v>571136</v>
      </c>
      <c r="G67" s="91">
        <v>1091</v>
      </c>
      <c r="H67" s="91">
        <v>39</v>
      </c>
      <c r="I67" s="92">
        <f>+G67+H67</f>
        <v>1130</v>
      </c>
      <c r="J67" s="91">
        <v>3033</v>
      </c>
      <c r="K67" s="91">
        <v>3528</v>
      </c>
      <c r="L67" s="92">
        <f>+J67+K67</f>
        <v>6561</v>
      </c>
      <c r="M67" s="92">
        <f>I67+L67</f>
        <v>7691</v>
      </c>
      <c r="N67" s="91">
        <v>207</v>
      </c>
      <c r="O67" s="91">
        <v>27624</v>
      </c>
      <c r="P67" s="92">
        <f>+N67+O67</f>
        <v>27831</v>
      </c>
      <c r="Q67" s="91">
        <v>1</v>
      </c>
      <c r="R67" s="91">
        <v>0</v>
      </c>
      <c r="S67" s="91">
        <v>191</v>
      </c>
      <c r="T67" s="92">
        <f>+P67+Q67+R67+S67</f>
        <v>28023</v>
      </c>
      <c r="U67" s="91">
        <v>0</v>
      </c>
      <c r="V67" s="91">
        <v>0</v>
      </c>
      <c r="W67" s="91">
        <v>3201</v>
      </c>
      <c r="X67" s="91">
        <v>0</v>
      </c>
      <c r="Y67" s="91">
        <v>0</v>
      </c>
      <c r="Z67" s="91">
        <v>0</v>
      </c>
      <c r="AA67" s="91">
        <v>2471</v>
      </c>
      <c r="AB67" s="91">
        <v>0</v>
      </c>
      <c r="AC67" s="91">
        <v>68</v>
      </c>
      <c r="AD67" s="91">
        <v>0</v>
      </c>
      <c r="AE67" s="91">
        <v>0</v>
      </c>
      <c r="AF67" s="91">
        <v>0</v>
      </c>
      <c r="AG67" s="91">
        <v>0</v>
      </c>
      <c r="AH67" s="91">
        <v>80556</v>
      </c>
      <c r="AI67" s="91">
        <v>762</v>
      </c>
      <c r="AJ67" s="92">
        <f>U67+V67+W67+X67+Y67+Z67+AA67+AB67+AC67+AD67+AE67+AF67+AG67+AH67+AI67</f>
        <v>87058</v>
      </c>
      <c r="AK67" s="93"/>
      <c r="AL67" s="94">
        <f t="shared" si="0"/>
        <v>571136</v>
      </c>
      <c r="AM67" s="94">
        <f t="shared" si="1"/>
        <v>7691</v>
      </c>
      <c r="AN67" s="94">
        <f t="shared" si="2"/>
        <v>28023</v>
      </c>
      <c r="AO67" s="94">
        <f t="shared" si="3"/>
        <v>87058</v>
      </c>
      <c r="AQ67" s="94">
        <f t="shared" si="4"/>
        <v>693908</v>
      </c>
    </row>
    <row r="68" spans="1:43" s="95" customFormat="1" ht="11.1" customHeight="1" x14ac:dyDescent="0.2">
      <c r="A68" s="88"/>
      <c r="B68" s="89"/>
      <c r="C68" s="90" t="s">
        <v>31</v>
      </c>
      <c r="D68" s="91">
        <v>0</v>
      </c>
      <c r="E68" s="91">
        <v>113535</v>
      </c>
      <c r="F68" s="92">
        <f>+D68+E68</f>
        <v>113535</v>
      </c>
      <c r="G68" s="91">
        <v>0</v>
      </c>
      <c r="H68" s="91">
        <v>0</v>
      </c>
      <c r="I68" s="92">
        <f>+G68+H68</f>
        <v>0</v>
      </c>
      <c r="J68" s="91">
        <v>0</v>
      </c>
      <c r="K68" s="91">
        <v>0</v>
      </c>
      <c r="L68" s="92">
        <f>+J68+K68</f>
        <v>0</v>
      </c>
      <c r="M68" s="92">
        <f>I68+L68</f>
        <v>0</v>
      </c>
      <c r="N68" s="91">
        <v>0</v>
      </c>
      <c r="O68" s="91">
        <v>0</v>
      </c>
      <c r="P68" s="92">
        <f>+N68+O68</f>
        <v>0</v>
      </c>
      <c r="Q68" s="91">
        <v>0</v>
      </c>
      <c r="R68" s="91">
        <v>1399</v>
      </c>
      <c r="S68" s="91">
        <v>0</v>
      </c>
      <c r="T68" s="92">
        <f>+P68+Q68+R68+S68</f>
        <v>1399</v>
      </c>
      <c r="U68" s="91">
        <v>0</v>
      </c>
      <c r="V68" s="91">
        <v>4285</v>
      </c>
      <c r="W68" s="91">
        <v>0</v>
      </c>
      <c r="X68" s="91">
        <v>0</v>
      </c>
      <c r="Y68" s="91">
        <v>3299</v>
      </c>
      <c r="Z68" s="91">
        <v>163560</v>
      </c>
      <c r="AA68" s="91">
        <v>0</v>
      </c>
      <c r="AB68" s="91">
        <v>9187</v>
      </c>
      <c r="AC68" s="91">
        <v>83978</v>
      </c>
      <c r="AD68" s="91">
        <v>0</v>
      </c>
      <c r="AE68" s="91">
        <v>165830</v>
      </c>
      <c r="AF68" s="91">
        <v>0</v>
      </c>
      <c r="AG68" s="91">
        <v>3583</v>
      </c>
      <c r="AH68" s="91">
        <v>0</v>
      </c>
      <c r="AI68" s="91">
        <v>0</v>
      </c>
      <c r="AJ68" s="92">
        <f>U68+V68+W68+X68+Y68+Z68+AA68+AB68+AC68+AD68+AE68+AF68+AG68+AH68+AI68</f>
        <v>433722</v>
      </c>
      <c r="AK68" s="93"/>
      <c r="AL68" s="94">
        <f t="shared" si="0"/>
        <v>113535</v>
      </c>
      <c r="AM68" s="94">
        <f t="shared" si="1"/>
        <v>0</v>
      </c>
      <c r="AN68" s="94">
        <f t="shared" si="2"/>
        <v>1399</v>
      </c>
      <c r="AO68" s="94">
        <f t="shared" si="3"/>
        <v>433722</v>
      </c>
      <c r="AQ68" s="94">
        <f t="shared" si="4"/>
        <v>548656</v>
      </c>
    </row>
    <row r="69" spans="1:43" s="95" customFormat="1" ht="11.1" customHeight="1" x14ac:dyDescent="0.2">
      <c r="A69" s="88"/>
      <c r="B69" s="89"/>
      <c r="C69" s="90" t="s">
        <v>32</v>
      </c>
      <c r="D69" s="91">
        <v>473133</v>
      </c>
      <c r="E69" s="91">
        <v>1215016</v>
      </c>
      <c r="F69" s="92">
        <f>+D69+E69</f>
        <v>1688149</v>
      </c>
      <c r="G69" s="91">
        <v>0</v>
      </c>
      <c r="H69" s="91">
        <v>0</v>
      </c>
      <c r="I69" s="92">
        <f>+G69+H69</f>
        <v>0</v>
      </c>
      <c r="J69" s="91">
        <v>0</v>
      </c>
      <c r="K69" s="91">
        <v>0</v>
      </c>
      <c r="L69" s="92">
        <f>+J69+K69</f>
        <v>0</v>
      </c>
      <c r="M69" s="92">
        <f>I69+L69</f>
        <v>0</v>
      </c>
      <c r="N69" s="91">
        <v>0</v>
      </c>
      <c r="O69" s="91">
        <v>0</v>
      </c>
      <c r="P69" s="92">
        <f>+N69+O69</f>
        <v>0</v>
      </c>
      <c r="Q69" s="91">
        <v>0</v>
      </c>
      <c r="R69" s="91">
        <v>0</v>
      </c>
      <c r="S69" s="91">
        <v>0</v>
      </c>
      <c r="T69" s="92">
        <f>+P69+Q69+R69+S69</f>
        <v>0</v>
      </c>
      <c r="U69" s="91">
        <v>0</v>
      </c>
      <c r="V69" s="91">
        <v>0</v>
      </c>
      <c r="W69" s="91">
        <v>10773</v>
      </c>
      <c r="X69" s="91">
        <v>0</v>
      </c>
      <c r="Y69" s="91">
        <v>0</v>
      </c>
      <c r="Z69" s="91">
        <v>0</v>
      </c>
      <c r="AA69" s="91">
        <v>0</v>
      </c>
      <c r="AB69" s="91">
        <v>0</v>
      </c>
      <c r="AC69" s="91">
        <v>0</v>
      </c>
      <c r="AD69" s="91">
        <v>0</v>
      </c>
      <c r="AE69" s="91">
        <v>0</v>
      </c>
      <c r="AF69" s="91">
        <v>0</v>
      </c>
      <c r="AG69" s="91">
        <v>0</v>
      </c>
      <c r="AH69" s="91">
        <v>0</v>
      </c>
      <c r="AI69" s="91">
        <v>0</v>
      </c>
      <c r="AJ69" s="92">
        <f>U69+V69+W69+X69+Y69+Z69+AA69+AB69+AC69+AD69+AE69+AF69+AG69+AH69+AI69</f>
        <v>10773</v>
      </c>
      <c r="AK69" s="93"/>
      <c r="AL69" s="94">
        <f t="shared" si="0"/>
        <v>1688149</v>
      </c>
      <c r="AM69" s="94">
        <f t="shared" si="1"/>
        <v>0</v>
      </c>
      <c r="AN69" s="94">
        <f t="shared" si="2"/>
        <v>0</v>
      </c>
      <c r="AO69" s="94">
        <f t="shared" si="3"/>
        <v>10773</v>
      </c>
      <c r="AQ69" s="94">
        <f t="shared" si="4"/>
        <v>1698922</v>
      </c>
    </row>
    <row r="70" spans="1:43" s="95" customFormat="1" ht="11.1" customHeight="1" x14ac:dyDescent="0.2">
      <c r="A70" s="88"/>
      <c r="B70" s="89"/>
      <c r="C70" s="90"/>
      <c r="D70" s="91"/>
      <c r="E70" s="91"/>
      <c r="F70" s="92"/>
      <c r="G70" s="91"/>
      <c r="H70" s="91"/>
      <c r="I70" s="92"/>
      <c r="J70" s="91"/>
      <c r="K70" s="91"/>
      <c r="L70" s="92"/>
      <c r="M70" s="92"/>
      <c r="N70" s="91"/>
      <c r="O70" s="91"/>
      <c r="P70" s="92"/>
      <c r="Q70" s="91"/>
      <c r="R70" s="91"/>
      <c r="S70" s="91"/>
      <c r="T70" s="92"/>
      <c r="U70" s="91"/>
      <c r="V70" s="91"/>
      <c r="W70" s="91"/>
      <c r="X70" s="91"/>
      <c r="Y70" s="91"/>
      <c r="Z70" s="91"/>
      <c r="AA70" s="91"/>
      <c r="AB70" s="91"/>
      <c r="AC70" s="91"/>
      <c r="AD70" s="96"/>
      <c r="AE70" s="91"/>
      <c r="AF70" s="96"/>
      <c r="AG70" s="91"/>
      <c r="AH70" s="91"/>
      <c r="AI70" s="91"/>
      <c r="AJ70" s="92"/>
      <c r="AK70" s="93"/>
      <c r="AL70" s="94"/>
      <c r="AM70" s="94"/>
      <c r="AN70" s="94"/>
      <c r="AO70" s="94"/>
      <c r="AQ70" s="94"/>
    </row>
    <row r="71" spans="1:43" s="95" customFormat="1" ht="11.1" customHeight="1" x14ac:dyDescent="0.2">
      <c r="A71" s="88"/>
      <c r="B71" s="89"/>
      <c r="C71" s="90" t="s">
        <v>33</v>
      </c>
      <c r="D71" s="91">
        <v>461589</v>
      </c>
      <c r="E71" s="91">
        <v>1866426</v>
      </c>
      <c r="F71" s="92">
        <f>+F72+F73+F74</f>
        <v>2328015</v>
      </c>
      <c r="G71" s="91">
        <v>4294</v>
      </c>
      <c r="H71" s="91">
        <v>182</v>
      </c>
      <c r="I71" s="92">
        <f>+I72+I73+I74</f>
        <v>4476</v>
      </c>
      <c r="J71" s="91">
        <v>1138</v>
      </c>
      <c r="K71" s="91">
        <v>3239</v>
      </c>
      <c r="L71" s="92">
        <f>+L72+L73+L74</f>
        <v>4377</v>
      </c>
      <c r="M71" s="92">
        <f>+M72+M73+M74</f>
        <v>8853</v>
      </c>
      <c r="N71" s="91">
        <v>852</v>
      </c>
      <c r="O71" s="91">
        <v>137</v>
      </c>
      <c r="P71" s="92">
        <f>+P72+P73+P74</f>
        <v>989</v>
      </c>
      <c r="Q71" s="91">
        <v>0</v>
      </c>
      <c r="R71" s="91">
        <v>0</v>
      </c>
      <c r="S71" s="91">
        <v>4856</v>
      </c>
      <c r="T71" s="92">
        <f>+T72+T73+T74</f>
        <v>5845</v>
      </c>
      <c r="U71" s="91">
        <v>2654</v>
      </c>
      <c r="V71" s="91">
        <v>8880</v>
      </c>
      <c r="W71" s="91">
        <v>7167</v>
      </c>
      <c r="X71" s="91">
        <v>0</v>
      </c>
      <c r="Y71" s="91">
        <v>0</v>
      </c>
      <c r="Z71" s="91">
        <v>1290754</v>
      </c>
      <c r="AA71" s="91">
        <v>0</v>
      </c>
      <c r="AB71" s="91">
        <v>0</v>
      </c>
      <c r="AC71" s="91">
        <v>53737</v>
      </c>
      <c r="AD71" s="91">
        <v>0</v>
      </c>
      <c r="AE71" s="91">
        <v>8568</v>
      </c>
      <c r="AF71" s="91">
        <v>0</v>
      </c>
      <c r="AG71" s="91">
        <v>52248</v>
      </c>
      <c r="AH71" s="91">
        <v>82338</v>
      </c>
      <c r="AI71" s="91">
        <v>0</v>
      </c>
      <c r="AJ71" s="92">
        <f>+AJ72+AJ73+AJ74</f>
        <v>1506346</v>
      </c>
      <c r="AK71" s="93"/>
      <c r="AL71" s="94">
        <f t="shared" si="0"/>
        <v>2328015</v>
      </c>
      <c r="AM71" s="94">
        <f t="shared" si="1"/>
        <v>8853</v>
      </c>
      <c r="AN71" s="94">
        <f t="shared" si="2"/>
        <v>5845</v>
      </c>
      <c r="AO71" s="94">
        <f t="shared" si="3"/>
        <v>1506346</v>
      </c>
      <c r="AQ71" s="94">
        <f t="shared" si="4"/>
        <v>3849059</v>
      </c>
    </row>
    <row r="72" spans="1:43" s="95" customFormat="1" ht="11.1" customHeight="1" x14ac:dyDescent="0.2">
      <c r="A72" s="88"/>
      <c r="B72" s="89"/>
      <c r="C72" s="90" t="s">
        <v>30</v>
      </c>
      <c r="D72" s="91">
        <v>3213</v>
      </c>
      <c r="E72" s="91">
        <v>636970</v>
      </c>
      <c r="F72" s="92">
        <f>+D72+E72</f>
        <v>640183</v>
      </c>
      <c r="G72" s="91">
        <v>4294</v>
      </c>
      <c r="H72" s="91">
        <v>182</v>
      </c>
      <c r="I72" s="92">
        <f>+G72+H72</f>
        <v>4476</v>
      </c>
      <c r="J72" s="91">
        <v>1138</v>
      </c>
      <c r="K72" s="91">
        <v>3239</v>
      </c>
      <c r="L72" s="92">
        <f>+J72+K72</f>
        <v>4377</v>
      </c>
      <c r="M72" s="92">
        <f>I72+L72</f>
        <v>8853</v>
      </c>
      <c r="N72" s="91">
        <v>852</v>
      </c>
      <c r="O72" s="91">
        <v>137</v>
      </c>
      <c r="P72" s="92">
        <f>+N72+O72</f>
        <v>989</v>
      </c>
      <c r="Q72" s="91">
        <v>0</v>
      </c>
      <c r="R72" s="91">
        <v>0</v>
      </c>
      <c r="S72" s="91">
        <v>0</v>
      </c>
      <c r="T72" s="92">
        <f>+P72+Q72+R72+S72</f>
        <v>989</v>
      </c>
      <c r="U72" s="91">
        <v>2654</v>
      </c>
      <c r="V72" s="91">
        <v>0</v>
      </c>
      <c r="W72" s="91">
        <v>273</v>
      </c>
      <c r="X72" s="91">
        <v>0</v>
      </c>
      <c r="Y72" s="91">
        <v>0</v>
      </c>
      <c r="Z72" s="91">
        <v>762859</v>
      </c>
      <c r="AA72" s="91">
        <v>0</v>
      </c>
      <c r="AB72" s="91">
        <v>0</v>
      </c>
      <c r="AC72" s="91">
        <v>1673</v>
      </c>
      <c r="AD72" s="91">
        <v>0</v>
      </c>
      <c r="AE72" s="91">
        <v>0</v>
      </c>
      <c r="AF72" s="91">
        <v>0</v>
      </c>
      <c r="AG72" s="91">
        <v>0</v>
      </c>
      <c r="AH72" s="91">
        <v>82338</v>
      </c>
      <c r="AI72" s="91">
        <v>0</v>
      </c>
      <c r="AJ72" s="92">
        <f>U72+V72+W72+X72+Y72+Z72+AA72+AB72+AC72+AD72+AE72+AF72+AG72+AH72+AI72</f>
        <v>849797</v>
      </c>
      <c r="AK72" s="93"/>
      <c r="AL72" s="94">
        <f t="shared" si="0"/>
        <v>640183</v>
      </c>
      <c r="AM72" s="94">
        <f t="shared" si="1"/>
        <v>8853</v>
      </c>
      <c r="AN72" s="94">
        <f t="shared" si="2"/>
        <v>989</v>
      </c>
      <c r="AO72" s="94">
        <f t="shared" si="3"/>
        <v>849797</v>
      </c>
      <c r="AQ72" s="94">
        <f t="shared" si="4"/>
        <v>1499822</v>
      </c>
    </row>
    <row r="73" spans="1:43" s="95" customFormat="1" ht="11.1" customHeight="1" x14ac:dyDescent="0.2">
      <c r="A73" s="88"/>
      <c r="B73" s="89"/>
      <c r="C73" s="90" t="s">
        <v>31</v>
      </c>
      <c r="D73" s="91">
        <v>0</v>
      </c>
      <c r="E73" s="91">
        <v>98052</v>
      </c>
      <c r="F73" s="92">
        <f>+D73+E73</f>
        <v>98052</v>
      </c>
      <c r="G73" s="91">
        <v>0</v>
      </c>
      <c r="H73" s="91">
        <v>0</v>
      </c>
      <c r="I73" s="92">
        <f>+G73+H73</f>
        <v>0</v>
      </c>
      <c r="J73" s="91">
        <v>0</v>
      </c>
      <c r="K73" s="91">
        <v>0</v>
      </c>
      <c r="L73" s="92">
        <f>+J73+K73</f>
        <v>0</v>
      </c>
      <c r="M73" s="92">
        <f>I73+L73</f>
        <v>0</v>
      </c>
      <c r="N73" s="91">
        <v>0</v>
      </c>
      <c r="O73" s="91">
        <v>0</v>
      </c>
      <c r="P73" s="92">
        <f>+N73+O73</f>
        <v>0</v>
      </c>
      <c r="Q73" s="91">
        <v>0</v>
      </c>
      <c r="R73" s="91">
        <v>0</v>
      </c>
      <c r="S73" s="91">
        <v>4856</v>
      </c>
      <c r="T73" s="92">
        <f>+P73+Q73+R73+S73</f>
        <v>4856</v>
      </c>
      <c r="U73" s="91">
        <v>0</v>
      </c>
      <c r="V73" s="91">
        <v>8880</v>
      </c>
      <c r="W73" s="91">
        <v>0</v>
      </c>
      <c r="X73" s="91">
        <v>0</v>
      </c>
      <c r="Y73" s="91">
        <v>0</v>
      </c>
      <c r="Z73" s="91">
        <v>527895</v>
      </c>
      <c r="AA73" s="91">
        <v>0</v>
      </c>
      <c r="AB73" s="91">
        <v>0</v>
      </c>
      <c r="AC73" s="91">
        <v>52064</v>
      </c>
      <c r="AD73" s="91">
        <v>0</v>
      </c>
      <c r="AE73" s="91">
        <v>8568</v>
      </c>
      <c r="AF73" s="91">
        <v>0</v>
      </c>
      <c r="AG73" s="91">
        <v>52248</v>
      </c>
      <c r="AH73" s="91">
        <v>0</v>
      </c>
      <c r="AI73" s="91">
        <v>0</v>
      </c>
      <c r="AJ73" s="92">
        <f>U73+V73+W73+X73+Y73+Z73+AA73+AB73+AC73+AD73+AE73+AF73+AG73+AH73+AI73</f>
        <v>649655</v>
      </c>
      <c r="AK73" s="93"/>
      <c r="AL73" s="94">
        <f t="shared" si="0"/>
        <v>98052</v>
      </c>
      <c r="AM73" s="94">
        <f t="shared" si="1"/>
        <v>0</v>
      </c>
      <c r="AN73" s="94">
        <f t="shared" si="2"/>
        <v>4856</v>
      </c>
      <c r="AO73" s="94">
        <f t="shared" si="3"/>
        <v>649655</v>
      </c>
      <c r="AQ73" s="94">
        <f t="shared" si="4"/>
        <v>752563</v>
      </c>
    </row>
    <row r="74" spans="1:43" s="95" customFormat="1" ht="11.1" customHeight="1" x14ac:dyDescent="0.2">
      <c r="A74" s="88"/>
      <c r="B74" s="89"/>
      <c r="C74" s="90" t="s">
        <v>32</v>
      </c>
      <c r="D74" s="91">
        <v>458376</v>
      </c>
      <c r="E74" s="91">
        <v>1131404</v>
      </c>
      <c r="F74" s="92">
        <f>+D74+E74</f>
        <v>1589780</v>
      </c>
      <c r="G74" s="91">
        <v>0</v>
      </c>
      <c r="H74" s="91">
        <v>0</v>
      </c>
      <c r="I74" s="92">
        <f>+G74+H74</f>
        <v>0</v>
      </c>
      <c r="J74" s="91">
        <v>0</v>
      </c>
      <c r="K74" s="91">
        <v>0</v>
      </c>
      <c r="L74" s="92">
        <f>+J74+K74</f>
        <v>0</v>
      </c>
      <c r="M74" s="92">
        <f>I74+L74</f>
        <v>0</v>
      </c>
      <c r="N74" s="91">
        <v>0</v>
      </c>
      <c r="O74" s="91">
        <v>0</v>
      </c>
      <c r="P74" s="92">
        <f>+N74+O74</f>
        <v>0</v>
      </c>
      <c r="Q74" s="91">
        <v>0</v>
      </c>
      <c r="R74" s="91">
        <v>0</v>
      </c>
      <c r="S74" s="91">
        <v>0</v>
      </c>
      <c r="T74" s="92">
        <f>+P74+Q74+R74+S74</f>
        <v>0</v>
      </c>
      <c r="U74" s="91">
        <v>0</v>
      </c>
      <c r="V74" s="91">
        <v>0</v>
      </c>
      <c r="W74" s="91">
        <v>6894</v>
      </c>
      <c r="X74" s="91">
        <v>0</v>
      </c>
      <c r="Y74" s="91">
        <v>0</v>
      </c>
      <c r="Z74" s="91">
        <v>0</v>
      </c>
      <c r="AA74" s="91">
        <v>0</v>
      </c>
      <c r="AB74" s="91">
        <v>0</v>
      </c>
      <c r="AC74" s="91">
        <v>0</v>
      </c>
      <c r="AD74" s="91">
        <v>0</v>
      </c>
      <c r="AE74" s="91">
        <v>0</v>
      </c>
      <c r="AF74" s="91">
        <v>0</v>
      </c>
      <c r="AG74" s="91">
        <v>0</v>
      </c>
      <c r="AH74" s="91">
        <v>0</v>
      </c>
      <c r="AI74" s="91">
        <v>0</v>
      </c>
      <c r="AJ74" s="92">
        <f>U74+V74+W74+X74+Y74+Z74+AA74+AB74+AC74+AD74+AE74+AF74+AG74+AH74+AI74</f>
        <v>6894</v>
      </c>
      <c r="AK74" s="93"/>
      <c r="AL74" s="94">
        <f t="shared" si="0"/>
        <v>1589780</v>
      </c>
      <c r="AM74" s="94">
        <f t="shared" si="1"/>
        <v>0</v>
      </c>
      <c r="AN74" s="94">
        <f t="shared" si="2"/>
        <v>0</v>
      </c>
      <c r="AO74" s="94">
        <f t="shared" si="3"/>
        <v>6894</v>
      </c>
      <c r="AQ74" s="94">
        <f t="shared" si="4"/>
        <v>1596674</v>
      </c>
    </row>
    <row r="75" spans="1:43" s="95" customFormat="1" ht="11.1" customHeight="1" x14ac:dyDescent="0.2">
      <c r="A75" s="88"/>
      <c r="B75" s="89"/>
      <c r="C75" s="90"/>
      <c r="D75" s="91"/>
      <c r="E75" s="91"/>
      <c r="F75" s="92"/>
      <c r="G75" s="91"/>
      <c r="H75" s="91"/>
      <c r="I75" s="92"/>
      <c r="J75" s="91"/>
      <c r="K75" s="91"/>
      <c r="L75" s="92"/>
      <c r="M75" s="92"/>
      <c r="N75" s="91"/>
      <c r="O75" s="91"/>
      <c r="P75" s="92"/>
      <c r="Q75" s="91"/>
      <c r="R75" s="91"/>
      <c r="S75" s="91"/>
      <c r="T75" s="92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2"/>
      <c r="AK75" s="93"/>
      <c r="AL75" s="94"/>
      <c r="AM75" s="94"/>
      <c r="AN75" s="94"/>
      <c r="AO75" s="94"/>
      <c r="AQ75" s="94"/>
    </row>
    <row r="76" spans="1:43" ht="11.1" customHeight="1" x14ac:dyDescent="0.2">
      <c r="A76" s="21"/>
      <c r="B76" s="22"/>
      <c r="C76" s="34" t="s">
        <v>34</v>
      </c>
      <c r="D76" s="25">
        <v>0</v>
      </c>
      <c r="E76" s="25">
        <v>551144</v>
      </c>
      <c r="F76" s="24">
        <f>+F78+F83</f>
        <v>551144</v>
      </c>
      <c r="G76" s="25">
        <v>0</v>
      </c>
      <c r="H76" s="25">
        <v>0</v>
      </c>
      <c r="I76" s="24">
        <f>+I78+I83</f>
        <v>0</v>
      </c>
      <c r="J76" s="25">
        <v>0</v>
      </c>
      <c r="K76" s="25">
        <v>0</v>
      </c>
      <c r="L76" s="24">
        <f>+L78+L83</f>
        <v>0</v>
      </c>
      <c r="M76" s="24">
        <f>+M78+M83</f>
        <v>0</v>
      </c>
      <c r="N76" s="25">
        <v>0</v>
      </c>
      <c r="O76" s="25">
        <v>0</v>
      </c>
      <c r="P76" s="24">
        <f>+P78+P83</f>
        <v>0</v>
      </c>
      <c r="Q76" s="25">
        <v>0</v>
      </c>
      <c r="R76" s="25">
        <v>0</v>
      </c>
      <c r="S76" s="25">
        <v>0</v>
      </c>
      <c r="T76" s="24">
        <f>+T78+T83</f>
        <v>0</v>
      </c>
      <c r="U76" s="25">
        <v>0</v>
      </c>
      <c r="V76" s="25">
        <v>129340</v>
      </c>
      <c r="W76" s="25">
        <v>0</v>
      </c>
      <c r="X76" s="25">
        <v>15499</v>
      </c>
      <c r="Y76" s="25">
        <v>0</v>
      </c>
      <c r="Z76" s="25">
        <v>705746</v>
      </c>
      <c r="AA76" s="25">
        <v>0</v>
      </c>
      <c r="AB76" s="25">
        <v>0</v>
      </c>
      <c r="AC76" s="25">
        <v>78074</v>
      </c>
      <c r="AD76" s="25">
        <v>0</v>
      </c>
      <c r="AE76" s="25">
        <v>148943</v>
      </c>
      <c r="AF76" s="25">
        <v>9667</v>
      </c>
      <c r="AG76" s="25">
        <v>11819</v>
      </c>
      <c r="AH76" s="25">
        <v>0</v>
      </c>
      <c r="AI76" s="25">
        <v>0</v>
      </c>
      <c r="AJ76" s="24">
        <f>+AJ78+AJ83</f>
        <v>1099088</v>
      </c>
      <c r="AK76" s="84"/>
      <c r="AL76" s="26">
        <f t="shared" si="0"/>
        <v>551144</v>
      </c>
      <c r="AM76" s="26">
        <f t="shared" si="1"/>
        <v>0</v>
      </c>
      <c r="AN76" s="26">
        <f t="shared" si="2"/>
        <v>0</v>
      </c>
      <c r="AO76" s="26">
        <f t="shared" si="3"/>
        <v>1099088</v>
      </c>
      <c r="AQ76" s="26">
        <f t="shared" si="4"/>
        <v>1650232</v>
      </c>
    </row>
    <row r="77" spans="1:43" ht="11.1" customHeight="1" x14ac:dyDescent="0.2">
      <c r="A77" s="21"/>
      <c r="B77" s="22"/>
      <c r="C77" s="34"/>
      <c r="D77" s="25"/>
      <c r="E77" s="25"/>
      <c r="F77" s="24"/>
      <c r="G77" s="25"/>
      <c r="H77" s="25"/>
      <c r="I77" s="24"/>
      <c r="J77" s="25"/>
      <c r="K77" s="25"/>
      <c r="L77" s="24"/>
      <c r="M77" s="24"/>
      <c r="N77" s="25"/>
      <c r="O77" s="25"/>
      <c r="P77" s="24"/>
      <c r="Q77" s="25"/>
      <c r="R77" s="25"/>
      <c r="S77" s="25"/>
      <c r="T77" s="24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4"/>
      <c r="AK77" s="84"/>
      <c r="AL77" s="26"/>
      <c r="AM77" s="26"/>
      <c r="AN77" s="26"/>
      <c r="AO77" s="26"/>
      <c r="AQ77" s="26"/>
    </row>
    <row r="78" spans="1:43" ht="11.1" customHeight="1" x14ac:dyDescent="0.2">
      <c r="A78" s="21"/>
      <c r="B78" s="22"/>
      <c r="C78" s="34" t="s">
        <v>35</v>
      </c>
      <c r="D78" s="25">
        <v>0</v>
      </c>
      <c r="E78" s="25">
        <v>523576</v>
      </c>
      <c r="F78" s="24">
        <f>+F79+F80+F81</f>
        <v>523576</v>
      </c>
      <c r="G78" s="25">
        <v>0</v>
      </c>
      <c r="H78" s="25">
        <v>0</v>
      </c>
      <c r="I78" s="24">
        <f>+I79+I80+I81</f>
        <v>0</v>
      </c>
      <c r="J78" s="25">
        <v>0</v>
      </c>
      <c r="K78" s="25">
        <v>0</v>
      </c>
      <c r="L78" s="24">
        <f>+L79+L80+L81</f>
        <v>0</v>
      </c>
      <c r="M78" s="24">
        <f>+M79+M80+M81</f>
        <v>0</v>
      </c>
      <c r="N78" s="25">
        <v>0</v>
      </c>
      <c r="O78" s="25">
        <v>0</v>
      </c>
      <c r="P78" s="24">
        <f>+P79+P80+P81</f>
        <v>0</v>
      </c>
      <c r="Q78" s="25">
        <v>0</v>
      </c>
      <c r="R78" s="25">
        <v>0</v>
      </c>
      <c r="S78" s="25">
        <v>0</v>
      </c>
      <c r="T78" s="24">
        <f>+T79+T80+T81</f>
        <v>0</v>
      </c>
      <c r="U78" s="25">
        <v>0</v>
      </c>
      <c r="V78" s="25">
        <v>129340</v>
      </c>
      <c r="W78" s="25">
        <v>0</v>
      </c>
      <c r="X78" s="25">
        <v>15499</v>
      </c>
      <c r="Y78" s="25">
        <v>0</v>
      </c>
      <c r="Z78" s="25">
        <v>705746</v>
      </c>
      <c r="AA78" s="25">
        <v>0</v>
      </c>
      <c r="AB78" s="25">
        <v>0</v>
      </c>
      <c r="AC78" s="25">
        <v>31049</v>
      </c>
      <c r="AD78" s="25">
        <v>0</v>
      </c>
      <c r="AE78" s="25">
        <v>52768</v>
      </c>
      <c r="AF78" s="25">
        <v>9667</v>
      </c>
      <c r="AG78" s="25">
        <v>11819</v>
      </c>
      <c r="AH78" s="25">
        <v>0</v>
      </c>
      <c r="AI78" s="25">
        <v>0</v>
      </c>
      <c r="AJ78" s="24">
        <f>+AJ79+AJ80+AJ81</f>
        <v>955888</v>
      </c>
      <c r="AK78" s="84"/>
      <c r="AL78" s="26">
        <f t="shared" ref="AL78:AL101" si="5">+F78</f>
        <v>523576</v>
      </c>
      <c r="AM78" s="26">
        <f t="shared" ref="AM78:AM101" si="6">+M78</f>
        <v>0</v>
      </c>
      <c r="AN78" s="26">
        <f t="shared" ref="AN78:AN101" si="7">+T78</f>
        <v>0</v>
      </c>
      <c r="AO78" s="26">
        <f t="shared" ref="AO78:AO101" si="8">+AJ78</f>
        <v>955888</v>
      </c>
      <c r="AQ78" s="26">
        <f t="shared" ref="AQ78:AQ101" si="9">SUM(AL78:AO78)</f>
        <v>1479464</v>
      </c>
    </row>
    <row r="79" spans="1:43" ht="11.1" customHeight="1" x14ac:dyDescent="0.2">
      <c r="A79" s="21"/>
      <c r="B79" s="22"/>
      <c r="C79" s="34" t="s">
        <v>30</v>
      </c>
      <c r="D79" s="25">
        <v>0</v>
      </c>
      <c r="E79" s="25">
        <v>341556</v>
      </c>
      <c r="F79" s="24">
        <f>+D79+E79</f>
        <v>341556</v>
      </c>
      <c r="G79" s="25">
        <v>0</v>
      </c>
      <c r="H79" s="25">
        <v>0</v>
      </c>
      <c r="I79" s="24">
        <f>+G79+H79</f>
        <v>0</v>
      </c>
      <c r="J79" s="25">
        <v>0</v>
      </c>
      <c r="K79" s="25">
        <v>0</v>
      </c>
      <c r="L79" s="24">
        <f>+J79+K79</f>
        <v>0</v>
      </c>
      <c r="M79" s="24">
        <f>I79+L79</f>
        <v>0</v>
      </c>
      <c r="N79" s="25">
        <v>0</v>
      </c>
      <c r="O79" s="25">
        <v>0</v>
      </c>
      <c r="P79" s="24">
        <f>+N79+O79</f>
        <v>0</v>
      </c>
      <c r="Q79" s="25">
        <v>0</v>
      </c>
      <c r="R79" s="25">
        <v>0</v>
      </c>
      <c r="S79" s="25">
        <v>0</v>
      </c>
      <c r="T79" s="24">
        <f>+P79+Q79+R79+S79</f>
        <v>0</v>
      </c>
      <c r="U79" s="25">
        <v>0</v>
      </c>
      <c r="V79" s="25">
        <v>0</v>
      </c>
      <c r="W79" s="25">
        <v>0</v>
      </c>
      <c r="X79" s="25">
        <v>15499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4">
        <f>U79+V79+W79+X79+Y79+Z79+AA79+AB79+AC79+AD79+AE79+AF79+AG79+AH79+AI79</f>
        <v>15499</v>
      </c>
      <c r="AK79" s="84"/>
      <c r="AL79" s="26">
        <f t="shared" si="5"/>
        <v>341556</v>
      </c>
      <c r="AM79" s="26">
        <f t="shared" si="6"/>
        <v>0</v>
      </c>
      <c r="AN79" s="26">
        <f t="shared" si="7"/>
        <v>0</v>
      </c>
      <c r="AO79" s="26">
        <f t="shared" si="8"/>
        <v>15499</v>
      </c>
      <c r="AQ79" s="26">
        <f t="shared" si="9"/>
        <v>357055</v>
      </c>
    </row>
    <row r="80" spans="1:43" ht="11.1" customHeight="1" x14ac:dyDescent="0.2">
      <c r="A80" s="21"/>
      <c r="B80" s="22"/>
      <c r="C80" s="34" t="s">
        <v>31</v>
      </c>
      <c r="D80" s="25">
        <v>0</v>
      </c>
      <c r="E80" s="25">
        <v>182020</v>
      </c>
      <c r="F80" s="24">
        <f>+D80+E80</f>
        <v>182020</v>
      </c>
      <c r="G80" s="25">
        <v>0</v>
      </c>
      <c r="H80" s="25">
        <v>0</v>
      </c>
      <c r="I80" s="24">
        <f>+G80+H80</f>
        <v>0</v>
      </c>
      <c r="J80" s="25">
        <v>0</v>
      </c>
      <c r="K80" s="25">
        <v>0</v>
      </c>
      <c r="L80" s="24">
        <f>+J80+K80</f>
        <v>0</v>
      </c>
      <c r="M80" s="24">
        <f>I80+L80</f>
        <v>0</v>
      </c>
      <c r="N80" s="25">
        <v>0</v>
      </c>
      <c r="O80" s="25">
        <v>0</v>
      </c>
      <c r="P80" s="24">
        <f>+N80+O80</f>
        <v>0</v>
      </c>
      <c r="Q80" s="25">
        <v>0</v>
      </c>
      <c r="R80" s="25">
        <v>0</v>
      </c>
      <c r="S80" s="25">
        <v>0</v>
      </c>
      <c r="T80" s="24">
        <f>+P80+Q80+R80+S80</f>
        <v>0</v>
      </c>
      <c r="U80" s="25">
        <v>0</v>
      </c>
      <c r="V80" s="25">
        <v>129340</v>
      </c>
      <c r="W80" s="25">
        <v>0</v>
      </c>
      <c r="X80" s="25">
        <v>0</v>
      </c>
      <c r="Y80" s="25">
        <v>0</v>
      </c>
      <c r="Z80" s="25">
        <v>705746</v>
      </c>
      <c r="AA80" s="25">
        <v>0</v>
      </c>
      <c r="AB80" s="25">
        <v>0</v>
      </c>
      <c r="AC80" s="25">
        <v>31049</v>
      </c>
      <c r="AD80" s="25">
        <v>0</v>
      </c>
      <c r="AE80" s="25">
        <v>52768</v>
      </c>
      <c r="AF80" s="25">
        <v>9667</v>
      </c>
      <c r="AG80" s="25">
        <v>11819</v>
      </c>
      <c r="AH80" s="25">
        <v>0</v>
      </c>
      <c r="AI80" s="25">
        <v>0</v>
      </c>
      <c r="AJ80" s="24">
        <f>U80+V80+W80+X80+Y80+Z80+AA80+AB80+AC80+AD80+AE80+AF80+AG80+AH80+AI80</f>
        <v>940389</v>
      </c>
      <c r="AK80" s="84"/>
      <c r="AL80" s="26">
        <f t="shared" si="5"/>
        <v>182020</v>
      </c>
      <c r="AM80" s="26">
        <f t="shared" si="6"/>
        <v>0</v>
      </c>
      <c r="AN80" s="26">
        <f t="shared" si="7"/>
        <v>0</v>
      </c>
      <c r="AO80" s="26">
        <f t="shared" si="8"/>
        <v>940389</v>
      </c>
      <c r="AQ80" s="26">
        <f t="shared" si="9"/>
        <v>1122409</v>
      </c>
    </row>
    <row r="81" spans="1:43" ht="11.1" customHeight="1" x14ac:dyDescent="0.2">
      <c r="A81" s="21"/>
      <c r="B81" s="22"/>
      <c r="C81" s="34" t="s">
        <v>32</v>
      </c>
      <c r="D81" s="25">
        <v>0</v>
      </c>
      <c r="E81" s="25">
        <v>0</v>
      </c>
      <c r="F81" s="24">
        <f>+D81+E81</f>
        <v>0</v>
      </c>
      <c r="G81" s="25">
        <v>0</v>
      </c>
      <c r="H81" s="25">
        <v>0</v>
      </c>
      <c r="I81" s="24">
        <f>+G81+H81</f>
        <v>0</v>
      </c>
      <c r="J81" s="25">
        <v>0</v>
      </c>
      <c r="K81" s="25">
        <v>0</v>
      </c>
      <c r="L81" s="24">
        <f>+J81+K81</f>
        <v>0</v>
      </c>
      <c r="M81" s="24">
        <f>I81+L81</f>
        <v>0</v>
      </c>
      <c r="N81" s="25">
        <v>0</v>
      </c>
      <c r="O81" s="25">
        <v>0</v>
      </c>
      <c r="P81" s="24">
        <f>+N81+O81</f>
        <v>0</v>
      </c>
      <c r="Q81" s="25">
        <v>0</v>
      </c>
      <c r="R81" s="25">
        <v>0</v>
      </c>
      <c r="S81" s="25">
        <v>0</v>
      </c>
      <c r="T81" s="24">
        <f>+P81+Q81+R81+S81</f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4">
        <f>U81+V81+W81+X81+Y81+Z81+AA81+AB81+AC81+AD81+AE81+AF81+AG81+AH81+AI81</f>
        <v>0</v>
      </c>
      <c r="AK81" s="84"/>
      <c r="AL81" s="26">
        <f t="shared" si="5"/>
        <v>0</v>
      </c>
      <c r="AM81" s="26">
        <f t="shared" si="6"/>
        <v>0</v>
      </c>
      <c r="AN81" s="26">
        <f t="shared" si="7"/>
        <v>0</v>
      </c>
      <c r="AO81" s="26">
        <f t="shared" si="8"/>
        <v>0</v>
      </c>
      <c r="AQ81" s="26">
        <f t="shared" si="9"/>
        <v>0</v>
      </c>
    </row>
    <row r="82" spans="1:43" s="102" customFormat="1" ht="11.1" customHeight="1" x14ac:dyDescent="0.2">
      <c r="A82" s="97"/>
      <c r="B82" s="98"/>
      <c r="C82" s="99"/>
      <c r="D82" s="25"/>
      <c r="E82" s="25"/>
      <c r="F82" s="24"/>
      <c r="G82" s="25"/>
      <c r="H82" s="25"/>
      <c r="I82" s="24"/>
      <c r="J82" s="25"/>
      <c r="K82" s="25"/>
      <c r="L82" s="24"/>
      <c r="M82" s="24"/>
      <c r="N82" s="25"/>
      <c r="O82" s="25"/>
      <c r="P82" s="24"/>
      <c r="Q82" s="25"/>
      <c r="R82" s="25"/>
      <c r="S82" s="25"/>
      <c r="T82" s="24"/>
      <c r="U82" s="25"/>
      <c r="V82" s="100"/>
      <c r="W82" s="25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24"/>
      <c r="AK82" s="101"/>
      <c r="AL82" s="26"/>
      <c r="AM82" s="26"/>
      <c r="AN82" s="26"/>
      <c r="AO82" s="26"/>
      <c r="AQ82" s="26"/>
    </row>
    <row r="83" spans="1:43" ht="11.1" customHeight="1" x14ac:dyDescent="0.2">
      <c r="A83" s="21"/>
      <c r="B83" s="22"/>
      <c r="C83" s="34" t="s">
        <v>36</v>
      </c>
      <c r="D83" s="25">
        <v>0</v>
      </c>
      <c r="E83" s="25">
        <v>27568</v>
      </c>
      <c r="F83" s="24">
        <f>+F84+F85+F86</f>
        <v>27568</v>
      </c>
      <c r="G83" s="25">
        <v>0</v>
      </c>
      <c r="H83" s="25">
        <v>0</v>
      </c>
      <c r="I83" s="24">
        <f>+I84+I85+I86</f>
        <v>0</v>
      </c>
      <c r="J83" s="25">
        <v>0</v>
      </c>
      <c r="K83" s="25">
        <v>0</v>
      </c>
      <c r="L83" s="24">
        <f>+L84+L85+L86</f>
        <v>0</v>
      </c>
      <c r="M83" s="24">
        <f>+M84+M85+M86</f>
        <v>0</v>
      </c>
      <c r="N83" s="25">
        <v>0</v>
      </c>
      <c r="O83" s="25">
        <v>0</v>
      </c>
      <c r="P83" s="24">
        <f>+P84+P85+P86</f>
        <v>0</v>
      </c>
      <c r="Q83" s="25">
        <v>0</v>
      </c>
      <c r="R83" s="25">
        <v>0</v>
      </c>
      <c r="S83" s="25">
        <v>0</v>
      </c>
      <c r="T83" s="24">
        <f>+T84+T85+T86</f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47025</v>
      </c>
      <c r="AD83" s="25">
        <v>0</v>
      </c>
      <c r="AE83" s="25">
        <v>96175</v>
      </c>
      <c r="AF83" s="25">
        <v>0</v>
      </c>
      <c r="AG83" s="25">
        <v>0</v>
      </c>
      <c r="AH83" s="25">
        <v>0</v>
      </c>
      <c r="AI83" s="25">
        <v>0</v>
      </c>
      <c r="AJ83" s="24">
        <f>+AJ84+AJ85+AJ86</f>
        <v>143200</v>
      </c>
      <c r="AK83" s="84"/>
      <c r="AL83" s="26">
        <f t="shared" si="5"/>
        <v>27568</v>
      </c>
      <c r="AM83" s="26">
        <f t="shared" si="6"/>
        <v>0</v>
      </c>
      <c r="AN83" s="26">
        <f t="shared" si="7"/>
        <v>0</v>
      </c>
      <c r="AO83" s="26">
        <f t="shared" si="8"/>
        <v>143200</v>
      </c>
      <c r="AQ83" s="26">
        <f t="shared" si="9"/>
        <v>170768</v>
      </c>
    </row>
    <row r="84" spans="1:43" ht="11.1" customHeight="1" x14ac:dyDescent="0.2">
      <c r="A84" s="21"/>
      <c r="B84" s="22"/>
      <c r="C84" s="34" t="s">
        <v>30</v>
      </c>
      <c r="D84" s="25">
        <v>0</v>
      </c>
      <c r="E84" s="25">
        <v>3243</v>
      </c>
      <c r="F84" s="24">
        <f>+D84+E84</f>
        <v>3243</v>
      </c>
      <c r="G84" s="25">
        <v>0</v>
      </c>
      <c r="H84" s="25">
        <v>0</v>
      </c>
      <c r="I84" s="24">
        <f>+G84+H84</f>
        <v>0</v>
      </c>
      <c r="J84" s="25">
        <v>0</v>
      </c>
      <c r="K84" s="25">
        <v>0</v>
      </c>
      <c r="L84" s="24">
        <f>+J84+K84</f>
        <v>0</v>
      </c>
      <c r="M84" s="24">
        <f>I84+L84</f>
        <v>0</v>
      </c>
      <c r="N84" s="25">
        <v>0</v>
      </c>
      <c r="O84" s="25">
        <v>0</v>
      </c>
      <c r="P84" s="24">
        <f>+N84+O84</f>
        <v>0</v>
      </c>
      <c r="Q84" s="25">
        <v>0</v>
      </c>
      <c r="R84" s="25">
        <v>0</v>
      </c>
      <c r="S84" s="25">
        <v>0</v>
      </c>
      <c r="T84" s="24">
        <f>+P84+Q84+R84+S84</f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4">
        <f>U84+V84+W84+X84+Y84+Z84+AA84+AB84+AC84+AD84+AE84+AF84+AG84+AH84+AI84</f>
        <v>0</v>
      </c>
      <c r="AK84" s="84"/>
      <c r="AL84" s="26">
        <f t="shared" si="5"/>
        <v>3243</v>
      </c>
      <c r="AM84" s="26">
        <f t="shared" si="6"/>
        <v>0</v>
      </c>
      <c r="AN84" s="26">
        <f t="shared" si="7"/>
        <v>0</v>
      </c>
      <c r="AO84" s="26">
        <f t="shared" si="8"/>
        <v>0</v>
      </c>
      <c r="AQ84" s="26">
        <f t="shared" si="9"/>
        <v>3243</v>
      </c>
    </row>
    <row r="85" spans="1:43" ht="11.1" customHeight="1" x14ac:dyDescent="0.2">
      <c r="A85" s="21"/>
      <c r="B85" s="22"/>
      <c r="C85" s="34" t="s">
        <v>31</v>
      </c>
      <c r="D85" s="25">
        <v>0</v>
      </c>
      <c r="E85" s="25">
        <v>24325</v>
      </c>
      <c r="F85" s="24">
        <f>+D85+E85</f>
        <v>24325</v>
      </c>
      <c r="G85" s="25">
        <v>0</v>
      </c>
      <c r="H85" s="25">
        <v>0</v>
      </c>
      <c r="I85" s="24">
        <f>+G85+H85</f>
        <v>0</v>
      </c>
      <c r="J85" s="25">
        <v>0</v>
      </c>
      <c r="K85" s="25">
        <v>0</v>
      </c>
      <c r="L85" s="24">
        <f>+J85+K85</f>
        <v>0</v>
      </c>
      <c r="M85" s="24">
        <f>I85+L85</f>
        <v>0</v>
      </c>
      <c r="N85" s="25">
        <v>0</v>
      </c>
      <c r="O85" s="25">
        <v>0</v>
      </c>
      <c r="P85" s="24">
        <f>+N85+O85</f>
        <v>0</v>
      </c>
      <c r="Q85" s="25">
        <v>0</v>
      </c>
      <c r="R85" s="25">
        <v>0</v>
      </c>
      <c r="S85" s="25">
        <v>0</v>
      </c>
      <c r="T85" s="24">
        <f>+P85+Q85+R85+S85</f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47025</v>
      </c>
      <c r="AD85" s="25">
        <v>0</v>
      </c>
      <c r="AE85" s="25">
        <v>96175</v>
      </c>
      <c r="AF85" s="25">
        <v>0</v>
      </c>
      <c r="AG85" s="25">
        <v>0</v>
      </c>
      <c r="AH85" s="25">
        <v>0</v>
      </c>
      <c r="AI85" s="25">
        <v>0</v>
      </c>
      <c r="AJ85" s="24">
        <f>U85+V85+W85+X85+Y85+Z85+AA85+AB85+AC85+AD85+AE85+AF85+AG85+AH85+AI85</f>
        <v>143200</v>
      </c>
      <c r="AK85" s="84"/>
      <c r="AL85" s="26">
        <f t="shared" si="5"/>
        <v>24325</v>
      </c>
      <c r="AM85" s="26">
        <f t="shared" si="6"/>
        <v>0</v>
      </c>
      <c r="AN85" s="26">
        <f t="shared" si="7"/>
        <v>0</v>
      </c>
      <c r="AO85" s="26">
        <f t="shared" si="8"/>
        <v>143200</v>
      </c>
      <c r="AQ85" s="26">
        <f t="shared" si="9"/>
        <v>167525</v>
      </c>
    </row>
    <row r="86" spans="1:43" ht="11.1" customHeight="1" x14ac:dyDescent="0.2">
      <c r="A86" s="21"/>
      <c r="B86" s="22"/>
      <c r="C86" s="34" t="s">
        <v>32</v>
      </c>
      <c r="D86" s="25">
        <v>0</v>
      </c>
      <c r="E86" s="25">
        <v>0</v>
      </c>
      <c r="F86" s="24">
        <f>+D86+E86</f>
        <v>0</v>
      </c>
      <c r="G86" s="25">
        <v>0</v>
      </c>
      <c r="H86" s="25">
        <v>0</v>
      </c>
      <c r="I86" s="24">
        <f>+G86+H86</f>
        <v>0</v>
      </c>
      <c r="J86" s="25">
        <v>0</v>
      </c>
      <c r="K86" s="25">
        <v>0</v>
      </c>
      <c r="L86" s="24">
        <f>+J86+K86</f>
        <v>0</v>
      </c>
      <c r="M86" s="24">
        <f>I86+L86</f>
        <v>0</v>
      </c>
      <c r="N86" s="25">
        <v>0</v>
      </c>
      <c r="O86" s="25">
        <v>0</v>
      </c>
      <c r="P86" s="24">
        <f>+N86+O86</f>
        <v>0</v>
      </c>
      <c r="Q86" s="25">
        <v>0</v>
      </c>
      <c r="R86" s="25">
        <v>0</v>
      </c>
      <c r="S86" s="25">
        <v>0</v>
      </c>
      <c r="T86" s="24">
        <f>+P86+Q86+R86+S86</f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4">
        <f>U86+V86+W86+X86+Y86+Z86+AA86+AB86+AC86+AD86+AE86+AF86+AG86+AH86+AI86</f>
        <v>0</v>
      </c>
      <c r="AK86" s="84"/>
      <c r="AL86" s="26">
        <f t="shared" si="5"/>
        <v>0</v>
      </c>
      <c r="AM86" s="26">
        <f t="shared" si="6"/>
        <v>0</v>
      </c>
      <c r="AN86" s="26">
        <f t="shared" si="7"/>
        <v>0</v>
      </c>
      <c r="AO86" s="26">
        <f t="shared" si="8"/>
        <v>0</v>
      </c>
      <c r="AQ86" s="26">
        <f t="shared" si="9"/>
        <v>0</v>
      </c>
    </row>
    <row r="87" spans="1:43" ht="11.1" customHeight="1" x14ac:dyDescent="0.2">
      <c r="A87" s="21"/>
      <c r="B87" s="22"/>
      <c r="C87" s="34"/>
      <c r="D87" s="25"/>
      <c r="E87" s="25"/>
      <c r="F87" s="24"/>
      <c r="G87" s="25"/>
      <c r="H87" s="25"/>
      <c r="I87" s="24"/>
      <c r="J87" s="25"/>
      <c r="K87" s="25"/>
      <c r="L87" s="24"/>
      <c r="M87" s="24"/>
      <c r="N87" s="25"/>
      <c r="O87" s="25"/>
      <c r="P87" s="24"/>
      <c r="Q87" s="25"/>
      <c r="R87" s="25"/>
      <c r="S87" s="25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4"/>
      <c r="AK87" s="84"/>
      <c r="AL87" s="26"/>
      <c r="AM87" s="26"/>
      <c r="AN87" s="26"/>
      <c r="AO87" s="26"/>
      <c r="AQ87" s="26"/>
    </row>
    <row r="88" spans="1:43" ht="11.1" customHeight="1" x14ac:dyDescent="0.2">
      <c r="A88" s="21"/>
      <c r="B88" s="22"/>
      <c r="C88" s="34" t="s">
        <v>37</v>
      </c>
      <c r="D88" s="25">
        <v>0</v>
      </c>
      <c r="E88" s="25">
        <v>0</v>
      </c>
      <c r="F88" s="24">
        <f>+F89+F93</f>
        <v>0</v>
      </c>
      <c r="G88" s="25">
        <v>0</v>
      </c>
      <c r="H88" s="25">
        <v>0</v>
      </c>
      <c r="I88" s="24">
        <f>+I89+I93</f>
        <v>0</v>
      </c>
      <c r="J88" s="25">
        <v>0</v>
      </c>
      <c r="K88" s="25">
        <v>0</v>
      </c>
      <c r="L88" s="24">
        <f>+L89+L93</f>
        <v>0</v>
      </c>
      <c r="M88" s="24">
        <f>+M89+M93</f>
        <v>0</v>
      </c>
      <c r="N88" s="25">
        <v>0</v>
      </c>
      <c r="O88" s="25">
        <v>0</v>
      </c>
      <c r="P88" s="24">
        <f>+P89+P93</f>
        <v>0</v>
      </c>
      <c r="Q88" s="25">
        <v>0</v>
      </c>
      <c r="R88" s="25">
        <v>0</v>
      </c>
      <c r="S88" s="25">
        <v>0</v>
      </c>
      <c r="T88" s="24">
        <f>+T89+T93</f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4">
        <f>+AJ89+AJ93</f>
        <v>0</v>
      </c>
      <c r="AK88" s="84"/>
      <c r="AL88" s="26">
        <f t="shared" si="5"/>
        <v>0</v>
      </c>
      <c r="AM88" s="26">
        <f t="shared" si="6"/>
        <v>0</v>
      </c>
      <c r="AN88" s="26">
        <f t="shared" si="7"/>
        <v>0</v>
      </c>
      <c r="AO88" s="26">
        <f t="shared" si="8"/>
        <v>0</v>
      </c>
      <c r="AQ88" s="26">
        <f t="shared" si="9"/>
        <v>0</v>
      </c>
    </row>
    <row r="89" spans="1:43" ht="11.1" customHeight="1" x14ac:dyDescent="0.2">
      <c r="A89" s="21"/>
      <c r="B89" s="22"/>
      <c r="C89" s="34" t="s">
        <v>38</v>
      </c>
      <c r="D89" s="25">
        <v>0</v>
      </c>
      <c r="E89" s="25">
        <v>0</v>
      </c>
      <c r="F89" s="24">
        <f>+F90+F91</f>
        <v>0</v>
      </c>
      <c r="G89" s="25">
        <v>0</v>
      </c>
      <c r="H89" s="25">
        <v>0</v>
      </c>
      <c r="I89" s="24">
        <f>+I90+I91</f>
        <v>0</v>
      </c>
      <c r="J89" s="25">
        <v>0</v>
      </c>
      <c r="K89" s="25">
        <v>0</v>
      </c>
      <c r="L89" s="24">
        <f>+L90+L91</f>
        <v>0</v>
      </c>
      <c r="M89" s="24">
        <f>+M90+M91</f>
        <v>0</v>
      </c>
      <c r="N89" s="25">
        <v>0</v>
      </c>
      <c r="O89" s="25">
        <v>0</v>
      </c>
      <c r="P89" s="24">
        <f>+P90+P91</f>
        <v>0</v>
      </c>
      <c r="Q89" s="25">
        <v>0</v>
      </c>
      <c r="R89" s="25">
        <v>0</v>
      </c>
      <c r="S89" s="25">
        <v>0</v>
      </c>
      <c r="T89" s="24">
        <f>+T90+T91</f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4">
        <f>+AJ90+AJ91</f>
        <v>0</v>
      </c>
      <c r="AK89" s="84"/>
      <c r="AL89" s="26">
        <f t="shared" si="5"/>
        <v>0</v>
      </c>
      <c r="AM89" s="26">
        <f t="shared" si="6"/>
        <v>0</v>
      </c>
      <c r="AN89" s="26">
        <f t="shared" si="7"/>
        <v>0</v>
      </c>
      <c r="AO89" s="26">
        <f t="shared" si="8"/>
        <v>0</v>
      </c>
      <c r="AQ89" s="26">
        <f t="shared" si="9"/>
        <v>0</v>
      </c>
    </row>
    <row r="90" spans="1:43" ht="11.1" customHeight="1" x14ac:dyDescent="0.2">
      <c r="A90" s="21"/>
      <c r="B90" s="22"/>
      <c r="C90" s="34" t="s">
        <v>39</v>
      </c>
      <c r="D90" s="25">
        <v>0</v>
      </c>
      <c r="E90" s="25">
        <v>0</v>
      </c>
      <c r="F90" s="24">
        <f>+D90+E90</f>
        <v>0</v>
      </c>
      <c r="G90" s="25">
        <v>0</v>
      </c>
      <c r="H90" s="25">
        <v>0</v>
      </c>
      <c r="I90" s="24">
        <f>+G90+H90</f>
        <v>0</v>
      </c>
      <c r="J90" s="25">
        <v>0</v>
      </c>
      <c r="K90" s="25">
        <v>0</v>
      </c>
      <c r="L90" s="24">
        <f>+J90+K90</f>
        <v>0</v>
      </c>
      <c r="M90" s="24">
        <f>I90+L90</f>
        <v>0</v>
      </c>
      <c r="N90" s="25">
        <v>0</v>
      </c>
      <c r="O90" s="25">
        <v>0</v>
      </c>
      <c r="P90" s="24">
        <f>+N90+O90</f>
        <v>0</v>
      </c>
      <c r="Q90" s="25">
        <v>0</v>
      </c>
      <c r="R90" s="25">
        <v>0</v>
      </c>
      <c r="S90" s="25">
        <v>0</v>
      </c>
      <c r="T90" s="24">
        <f>+P90+Q90+R90+S90</f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4">
        <f>U90+V90+W90+X90+Y90+Z90+AA90+AB90+AC90+AD90+AE90+AF90+AG90+AH90+AI90</f>
        <v>0</v>
      </c>
      <c r="AK90" s="84"/>
      <c r="AL90" s="26">
        <f t="shared" si="5"/>
        <v>0</v>
      </c>
      <c r="AM90" s="26">
        <f t="shared" si="6"/>
        <v>0</v>
      </c>
      <c r="AN90" s="26">
        <f t="shared" si="7"/>
        <v>0</v>
      </c>
      <c r="AO90" s="26">
        <f t="shared" si="8"/>
        <v>0</v>
      </c>
      <c r="AQ90" s="26">
        <f t="shared" si="9"/>
        <v>0</v>
      </c>
    </row>
    <row r="91" spans="1:43" ht="11.1" customHeight="1" x14ac:dyDescent="0.2">
      <c r="A91" s="21"/>
      <c r="B91" s="22"/>
      <c r="C91" s="34" t="s">
        <v>40</v>
      </c>
      <c r="D91" s="25">
        <v>0</v>
      </c>
      <c r="E91" s="25">
        <v>0</v>
      </c>
      <c r="F91" s="24">
        <f>+D91+E91</f>
        <v>0</v>
      </c>
      <c r="G91" s="25">
        <v>0</v>
      </c>
      <c r="H91" s="25">
        <v>0</v>
      </c>
      <c r="I91" s="24">
        <f>+G91+H91</f>
        <v>0</v>
      </c>
      <c r="J91" s="25">
        <v>0</v>
      </c>
      <c r="K91" s="25">
        <v>0</v>
      </c>
      <c r="L91" s="24">
        <f>+J91+K91</f>
        <v>0</v>
      </c>
      <c r="M91" s="24">
        <f>I91+L91</f>
        <v>0</v>
      </c>
      <c r="N91" s="25">
        <v>0</v>
      </c>
      <c r="O91" s="25">
        <v>0</v>
      </c>
      <c r="P91" s="24">
        <f>+N91+O91</f>
        <v>0</v>
      </c>
      <c r="Q91" s="25">
        <v>0</v>
      </c>
      <c r="R91" s="25">
        <v>0</v>
      </c>
      <c r="S91" s="25">
        <v>0</v>
      </c>
      <c r="T91" s="24">
        <f>+P91+Q91+R91+S91</f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4">
        <f>U91+V91+W91+X91+Y91+Z91+AA91+AB91+AC91+AD91+AE91+AF91+AG91+AH91+AI91</f>
        <v>0</v>
      </c>
      <c r="AK91" s="84"/>
      <c r="AL91" s="26">
        <f t="shared" si="5"/>
        <v>0</v>
      </c>
      <c r="AM91" s="26">
        <f t="shared" si="6"/>
        <v>0</v>
      </c>
      <c r="AN91" s="26">
        <f t="shared" si="7"/>
        <v>0</v>
      </c>
      <c r="AO91" s="26">
        <f t="shared" si="8"/>
        <v>0</v>
      </c>
      <c r="AQ91" s="26">
        <f t="shared" si="9"/>
        <v>0</v>
      </c>
    </row>
    <row r="92" spans="1:43" ht="11.1" customHeight="1" x14ac:dyDescent="0.2">
      <c r="A92" s="21"/>
      <c r="B92" s="22"/>
      <c r="C92" s="34"/>
      <c r="D92" s="25"/>
      <c r="E92" s="25"/>
      <c r="F92" s="24"/>
      <c r="G92" s="25"/>
      <c r="H92" s="25"/>
      <c r="I92" s="24"/>
      <c r="J92" s="25"/>
      <c r="K92" s="25"/>
      <c r="L92" s="24"/>
      <c r="M92" s="24"/>
      <c r="N92" s="25"/>
      <c r="O92" s="25"/>
      <c r="P92" s="24"/>
      <c r="Q92" s="25"/>
      <c r="R92" s="25"/>
      <c r="S92" s="25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4"/>
      <c r="AK92" s="84"/>
      <c r="AL92" s="26"/>
      <c r="AM92" s="26"/>
      <c r="AN92" s="26"/>
      <c r="AO92" s="26"/>
      <c r="AQ92" s="26"/>
    </row>
    <row r="93" spans="1:43" ht="11.1" customHeight="1" x14ac:dyDescent="0.2">
      <c r="A93" s="21"/>
      <c r="B93" s="22"/>
      <c r="C93" s="34" t="s">
        <v>41</v>
      </c>
      <c r="D93" s="25">
        <v>0</v>
      </c>
      <c r="E93" s="25">
        <v>0</v>
      </c>
      <c r="F93" s="24">
        <f>+F94+F95</f>
        <v>0</v>
      </c>
      <c r="G93" s="25">
        <v>0</v>
      </c>
      <c r="H93" s="25">
        <v>0</v>
      </c>
      <c r="I93" s="24">
        <f>+I94+I95</f>
        <v>0</v>
      </c>
      <c r="J93" s="25">
        <v>0</v>
      </c>
      <c r="K93" s="25">
        <v>0</v>
      </c>
      <c r="L93" s="24">
        <f>+L94+L95</f>
        <v>0</v>
      </c>
      <c r="M93" s="24">
        <f>+M94+M95</f>
        <v>0</v>
      </c>
      <c r="N93" s="25">
        <v>0</v>
      </c>
      <c r="O93" s="25">
        <v>0</v>
      </c>
      <c r="P93" s="24">
        <f>+P94+P95</f>
        <v>0</v>
      </c>
      <c r="Q93" s="25">
        <v>0</v>
      </c>
      <c r="R93" s="25">
        <v>0</v>
      </c>
      <c r="S93" s="25">
        <v>0</v>
      </c>
      <c r="T93" s="24">
        <f>+T94+T95</f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4">
        <f>+AJ94+AJ95</f>
        <v>0</v>
      </c>
      <c r="AK93" s="84"/>
      <c r="AL93" s="26">
        <f t="shared" si="5"/>
        <v>0</v>
      </c>
      <c r="AM93" s="26">
        <f t="shared" si="6"/>
        <v>0</v>
      </c>
      <c r="AN93" s="26">
        <f t="shared" si="7"/>
        <v>0</v>
      </c>
      <c r="AO93" s="26">
        <f t="shared" si="8"/>
        <v>0</v>
      </c>
      <c r="AQ93" s="26">
        <f t="shared" si="9"/>
        <v>0</v>
      </c>
    </row>
    <row r="94" spans="1:43" ht="11.1" customHeight="1" x14ac:dyDescent="0.2">
      <c r="A94" s="21"/>
      <c r="B94" s="22"/>
      <c r="C94" s="34" t="s">
        <v>39</v>
      </c>
      <c r="D94" s="25">
        <v>0</v>
      </c>
      <c r="E94" s="25">
        <v>0</v>
      </c>
      <c r="F94" s="24">
        <f>+D94+E94</f>
        <v>0</v>
      </c>
      <c r="G94" s="25">
        <v>0</v>
      </c>
      <c r="H94" s="25">
        <v>0</v>
      </c>
      <c r="I94" s="24">
        <f>+G94+H94</f>
        <v>0</v>
      </c>
      <c r="J94" s="25">
        <v>0</v>
      </c>
      <c r="K94" s="25">
        <v>0</v>
      </c>
      <c r="L94" s="24">
        <f>+J94+K94</f>
        <v>0</v>
      </c>
      <c r="M94" s="24">
        <f>I94+L94</f>
        <v>0</v>
      </c>
      <c r="N94" s="25">
        <v>0</v>
      </c>
      <c r="O94" s="25">
        <v>0</v>
      </c>
      <c r="P94" s="24">
        <f>+N94+O94</f>
        <v>0</v>
      </c>
      <c r="Q94" s="25">
        <v>0</v>
      </c>
      <c r="R94" s="25">
        <v>0</v>
      </c>
      <c r="S94" s="25">
        <v>0</v>
      </c>
      <c r="T94" s="24">
        <f>+P94+Q94+R94+S94</f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4">
        <f>U94+V94+W94+X94+Y94+Z94+AA94+AB94+AC94+AD94+AE94+AF94+AG94+AH94+AI94</f>
        <v>0</v>
      </c>
      <c r="AK94" s="84"/>
      <c r="AL94" s="26">
        <f t="shared" si="5"/>
        <v>0</v>
      </c>
      <c r="AM94" s="26">
        <f t="shared" si="6"/>
        <v>0</v>
      </c>
      <c r="AN94" s="26">
        <f t="shared" si="7"/>
        <v>0</v>
      </c>
      <c r="AO94" s="26">
        <f t="shared" si="8"/>
        <v>0</v>
      </c>
      <c r="AQ94" s="26">
        <f t="shared" si="9"/>
        <v>0</v>
      </c>
    </row>
    <row r="95" spans="1:43" ht="11.1" customHeight="1" x14ac:dyDescent="0.2">
      <c r="A95" s="21"/>
      <c r="B95" s="22"/>
      <c r="C95" s="34" t="s">
        <v>40</v>
      </c>
      <c r="D95" s="25">
        <v>0</v>
      </c>
      <c r="E95" s="25">
        <v>0</v>
      </c>
      <c r="F95" s="24">
        <f>+D95+E95</f>
        <v>0</v>
      </c>
      <c r="G95" s="25">
        <v>0</v>
      </c>
      <c r="H95" s="25">
        <v>0</v>
      </c>
      <c r="I95" s="24">
        <f>+G95+H95</f>
        <v>0</v>
      </c>
      <c r="J95" s="25">
        <v>0</v>
      </c>
      <c r="K95" s="25">
        <v>0</v>
      </c>
      <c r="L95" s="24">
        <f>+J95+K95</f>
        <v>0</v>
      </c>
      <c r="M95" s="24">
        <f>I95+L95</f>
        <v>0</v>
      </c>
      <c r="N95" s="25">
        <v>0</v>
      </c>
      <c r="O95" s="25">
        <v>0</v>
      </c>
      <c r="P95" s="24">
        <f>+N95+O95</f>
        <v>0</v>
      </c>
      <c r="Q95" s="25">
        <v>0</v>
      </c>
      <c r="R95" s="25">
        <v>0</v>
      </c>
      <c r="S95" s="25">
        <v>0</v>
      </c>
      <c r="T95" s="24">
        <f>+P95+Q95+R95+S95</f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4">
        <f>U95+V95+W95+X95+Y95+Z95+AA95+AB95+AC95+AD95+AE95+AF95+AG95+AH95+AI95</f>
        <v>0</v>
      </c>
      <c r="AK95" s="84"/>
      <c r="AL95" s="26">
        <f t="shared" si="5"/>
        <v>0</v>
      </c>
      <c r="AM95" s="26">
        <f t="shared" si="6"/>
        <v>0</v>
      </c>
      <c r="AN95" s="26">
        <f t="shared" si="7"/>
        <v>0</v>
      </c>
      <c r="AO95" s="26">
        <f t="shared" si="8"/>
        <v>0</v>
      </c>
      <c r="AQ95" s="26">
        <f t="shared" si="9"/>
        <v>0</v>
      </c>
    </row>
    <row r="96" spans="1:43" ht="11.1" customHeight="1" x14ac:dyDescent="0.2">
      <c r="A96" s="21"/>
      <c r="B96" s="22"/>
      <c r="C96" s="34"/>
      <c r="D96" s="25"/>
      <c r="E96" s="25"/>
      <c r="F96" s="24"/>
      <c r="G96" s="25"/>
      <c r="H96" s="25"/>
      <c r="I96" s="24"/>
      <c r="J96" s="25"/>
      <c r="K96" s="25"/>
      <c r="L96" s="24"/>
      <c r="M96" s="24"/>
      <c r="N96" s="25"/>
      <c r="O96" s="25"/>
      <c r="P96" s="24"/>
      <c r="Q96" s="25"/>
      <c r="R96" s="25"/>
      <c r="S96" s="25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4"/>
      <c r="AK96" s="84"/>
      <c r="AL96" s="26"/>
      <c r="AM96" s="26"/>
      <c r="AN96" s="26"/>
      <c r="AO96" s="26"/>
      <c r="AQ96" s="26"/>
    </row>
    <row r="97" spans="1:43" ht="11.1" customHeight="1" x14ac:dyDescent="0.2">
      <c r="A97" s="21"/>
      <c r="B97" s="22"/>
      <c r="C97" s="34" t="s">
        <v>44</v>
      </c>
      <c r="D97" s="25">
        <v>0</v>
      </c>
      <c r="E97" s="25">
        <v>0</v>
      </c>
      <c r="F97" s="24">
        <f>+D97+E97</f>
        <v>0</v>
      </c>
      <c r="G97" s="25">
        <v>0</v>
      </c>
      <c r="H97" s="25">
        <v>0</v>
      </c>
      <c r="I97" s="24">
        <f>+G97+H97</f>
        <v>0</v>
      </c>
      <c r="J97" s="25">
        <v>0</v>
      </c>
      <c r="K97" s="25">
        <v>0</v>
      </c>
      <c r="L97" s="24">
        <f>+J97+K97</f>
        <v>0</v>
      </c>
      <c r="M97" s="24">
        <f>I97+L97</f>
        <v>0</v>
      </c>
      <c r="N97" s="25">
        <v>0</v>
      </c>
      <c r="O97" s="25">
        <v>0</v>
      </c>
      <c r="P97" s="24"/>
      <c r="Q97" s="25">
        <v>0</v>
      </c>
      <c r="R97" s="25">
        <v>0</v>
      </c>
      <c r="S97" s="25">
        <v>0</v>
      </c>
      <c r="T97" s="24">
        <f>+P97+Q97+R97+S97</f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4">
        <f>U97+V97+W97+X97+Y97+Z97+AA97+AB97+AC97+AD97+AE97+AF97+AG97+AH97+AI97</f>
        <v>0</v>
      </c>
      <c r="AK97" s="84"/>
      <c r="AL97" s="26">
        <f t="shared" si="5"/>
        <v>0</v>
      </c>
      <c r="AM97" s="26">
        <f t="shared" si="6"/>
        <v>0</v>
      </c>
      <c r="AN97" s="26">
        <f t="shared" si="7"/>
        <v>0</v>
      </c>
      <c r="AO97" s="26">
        <f t="shared" si="8"/>
        <v>0</v>
      </c>
      <c r="AQ97" s="26">
        <f t="shared" si="9"/>
        <v>0</v>
      </c>
    </row>
    <row r="98" spans="1:43" ht="11.1" customHeight="1" x14ac:dyDescent="0.2">
      <c r="A98" s="21"/>
      <c r="B98" s="22"/>
      <c r="C98" s="34"/>
      <c r="D98" s="25"/>
      <c r="E98" s="25"/>
      <c r="F98" s="24"/>
      <c r="G98" s="25"/>
      <c r="H98" s="25"/>
      <c r="I98" s="24"/>
      <c r="J98" s="25"/>
      <c r="K98" s="25"/>
      <c r="L98" s="24"/>
      <c r="M98" s="24"/>
      <c r="N98" s="25"/>
      <c r="O98" s="25"/>
      <c r="P98" s="24"/>
      <c r="Q98" s="25"/>
      <c r="R98" s="25"/>
      <c r="S98" s="25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4"/>
      <c r="AK98" s="84"/>
      <c r="AL98" s="26"/>
      <c r="AM98" s="26"/>
      <c r="AN98" s="26"/>
      <c r="AO98" s="26"/>
      <c r="AQ98" s="26"/>
    </row>
    <row r="99" spans="1:43" ht="11.1" customHeight="1" x14ac:dyDescent="0.2">
      <c r="A99" s="21"/>
      <c r="B99" s="22" t="s">
        <v>45</v>
      </c>
      <c r="C99" s="34"/>
      <c r="D99" s="25">
        <v>329627</v>
      </c>
      <c r="E99" s="25">
        <v>827950</v>
      </c>
      <c r="F99" s="24">
        <f>+F100+F101</f>
        <v>1157577</v>
      </c>
      <c r="G99" s="25">
        <v>620385</v>
      </c>
      <c r="H99" s="25">
        <v>24178</v>
      </c>
      <c r="I99" s="24">
        <f>+I100+I101</f>
        <v>644563</v>
      </c>
      <c r="J99" s="25">
        <v>600264</v>
      </c>
      <c r="K99" s="25">
        <v>23886</v>
      </c>
      <c r="L99" s="24">
        <f>+L100+L101</f>
        <v>624150</v>
      </c>
      <c r="M99" s="24">
        <f>+M100+M101</f>
        <v>1268713</v>
      </c>
      <c r="N99" s="25">
        <v>32710</v>
      </c>
      <c r="O99" s="25">
        <v>0</v>
      </c>
      <c r="P99" s="24">
        <f>+P100+P101</f>
        <v>32710</v>
      </c>
      <c r="Q99" s="25">
        <v>8868</v>
      </c>
      <c r="R99" s="25">
        <v>0</v>
      </c>
      <c r="S99" s="25">
        <v>0</v>
      </c>
      <c r="T99" s="24">
        <f>+T100+T101</f>
        <v>41578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5">
        <v>0</v>
      </c>
      <c r="AI99" s="25">
        <v>0</v>
      </c>
      <c r="AJ99" s="24">
        <f>+AJ100+AJ101</f>
        <v>0</v>
      </c>
      <c r="AK99" s="84"/>
      <c r="AL99" s="26">
        <f t="shared" si="5"/>
        <v>1157577</v>
      </c>
      <c r="AM99" s="26">
        <f t="shared" si="6"/>
        <v>1268713</v>
      </c>
      <c r="AN99" s="26">
        <f t="shared" si="7"/>
        <v>41578</v>
      </c>
      <c r="AO99" s="26">
        <f t="shared" si="8"/>
        <v>0</v>
      </c>
      <c r="AQ99" s="26">
        <f t="shared" si="9"/>
        <v>2467868</v>
      </c>
    </row>
    <row r="100" spans="1:43" ht="11.1" customHeight="1" x14ac:dyDescent="0.2">
      <c r="A100" s="21"/>
      <c r="B100" s="22"/>
      <c r="C100" s="34" t="s">
        <v>46</v>
      </c>
      <c r="D100" s="25">
        <v>192604</v>
      </c>
      <c r="E100" s="25">
        <v>430398</v>
      </c>
      <c r="F100" s="24">
        <f>+D100+E100</f>
        <v>623002</v>
      </c>
      <c r="G100" s="25">
        <v>301933</v>
      </c>
      <c r="H100" s="25">
        <v>10874</v>
      </c>
      <c r="I100" s="24">
        <f>+G100+H100</f>
        <v>312807</v>
      </c>
      <c r="J100" s="25">
        <v>320487</v>
      </c>
      <c r="K100" s="25">
        <v>13066</v>
      </c>
      <c r="L100" s="24">
        <f>+J100+K100</f>
        <v>333553</v>
      </c>
      <c r="M100" s="24">
        <f>I100+L100</f>
        <v>646360</v>
      </c>
      <c r="N100" s="25">
        <v>19454</v>
      </c>
      <c r="O100" s="25">
        <v>0</v>
      </c>
      <c r="P100" s="24">
        <f>+N100+O100</f>
        <v>19454</v>
      </c>
      <c r="Q100" s="25">
        <v>3196</v>
      </c>
      <c r="R100" s="25">
        <v>0</v>
      </c>
      <c r="S100" s="25">
        <v>0</v>
      </c>
      <c r="T100" s="24">
        <f>+P100+Q100+R100+S100</f>
        <v>22650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4">
        <f>U100+V100+W100+X100+Y100+Z100+AA100+AB100+AC100+AD100+AE100+AF100+AG100+AH100+AI100</f>
        <v>0</v>
      </c>
      <c r="AK100" s="84"/>
      <c r="AL100" s="26">
        <f t="shared" si="5"/>
        <v>623002</v>
      </c>
      <c r="AM100" s="26">
        <f t="shared" si="6"/>
        <v>646360</v>
      </c>
      <c r="AN100" s="26">
        <f t="shared" si="7"/>
        <v>22650</v>
      </c>
      <c r="AO100" s="26">
        <f t="shared" si="8"/>
        <v>0</v>
      </c>
      <c r="AQ100" s="26">
        <f t="shared" si="9"/>
        <v>1292012</v>
      </c>
    </row>
    <row r="101" spans="1:43" ht="11.1" customHeight="1" x14ac:dyDescent="0.2">
      <c r="A101" s="21"/>
      <c r="B101" s="22"/>
      <c r="C101" s="34" t="s">
        <v>47</v>
      </c>
      <c r="D101" s="25">
        <v>137023</v>
      </c>
      <c r="E101" s="25">
        <v>397552</v>
      </c>
      <c r="F101" s="24">
        <f>+D101+E101</f>
        <v>534575</v>
      </c>
      <c r="G101" s="25">
        <v>318452</v>
      </c>
      <c r="H101" s="25">
        <v>13304</v>
      </c>
      <c r="I101" s="24">
        <f>+G101+H101</f>
        <v>331756</v>
      </c>
      <c r="J101" s="25">
        <v>279777</v>
      </c>
      <c r="K101" s="25">
        <v>10820</v>
      </c>
      <c r="L101" s="24">
        <f>+J101+K101</f>
        <v>290597</v>
      </c>
      <c r="M101" s="24">
        <f>I101+L101</f>
        <v>622353</v>
      </c>
      <c r="N101" s="25">
        <v>13256</v>
      </c>
      <c r="O101" s="25">
        <v>0</v>
      </c>
      <c r="P101" s="24">
        <f>+N101+O101</f>
        <v>13256</v>
      </c>
      <c r="Q101" s="25">
        <v>5672</v>
      </c>
      <c r="R101" s="25">
        <v>0</v>
      </c>
      <c r="S101" s="25">
        <v>0</v>
      </c>
      <c r="T101" s="24">
        <f>+P101+Q101+R101+S101</f>
        <v>18928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4">
        <f>U101+V101+W101+X101+Y101+Z101+AA101+AB101+AC101+AD101+AE101+AF101+AG101+AH101+AI101</f>
        <v>0</v>
      </c>
      <c r="AK101" s="84"/>
      <c r="AL101" s="26">
        <f t="shared" si="5"/>
        <v>534575</v>
      </c>
      <c r="AM101" s="26">
        <f t="shared" si="6"/>
        <v>622353</v>
      </c>
      <c r="AN101" s="26">
        <f t="shared" si="7"/>
        <v>18928</v>
      </c>
      <c r="AO101" s="26">
        <f t="shared" si="8"/>
        <v>0</v>
      </c>
      <c r="AQ101" s="26">
        <f t="shared" si="9"/>
        <v>1175856</v>
      </c>
    </row>
    <row r="102" spans="1:43" ht="11.1" customHeight="1" x14ac:dyDescent="0.2">
      <c r="A102" s="27"/>
      <c r="B102" s="28"/>
      <c r="C102" s="35"/>
      <c r="D102" s="85"/>
      <c r="E102" s="85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84"/>
      <c r="AL102" s="26"/>
      <c r="AM102" s="26"/>
      <c r="AN102" s="26"/>
      <c r="AO102" s="26"/>
      <c r="AQ102" s="103"/>
    </row>
    <row r="103" spans="1:43" ht="11.1" customHeight="1" x14ac:dyDescent="0.2">
      <c r="AC103" s="3"/>
      <c r="AK103" s="22"/>
    </row>
    <row r="104" spans="1:43" ht="11.1" customHeight="1" x14ac:dyDescent="0.2">
      <c r="Z104" s="30"/>
      <c r="AD104" s="86"/>
      <c r="AK104" s="22"/>
    </row>
    <row r="105" spans="1:43" x14ac:dyDescent="0.2">
      <c r="AK105" s="22"/>
    </row>
    <row r="106" spans="1:43" x14ac:dyDescent="0.2">
      <c r="AK106" s="22"/>
    </row>
    <row r="107" spans="1:43" x14ac:dyDescent="0.2">
      <c r="AK107" s="22"/>
    </row>
    <row r="108" spans="1:43" x14ac:dyDescent="0.2">
      <c r="AK108" s="22"/>
    </row>
  </sheetData>
  <mergeCells count="60">
    <mergeCell ref="AI58:AI59"/>
    <mergeCell ref="AJ58:AJ59"/>
    <mergeCell ref="AC58:AC59"/>
    <mergeCell ref="AD58:AD59"/>
    <mergeCell ref="AE58:AE59"/>
    <mergeCell ref="AF58:AF59"/>
    <mergeCell ref="AG58:AG59"/>
    <mergeCell ref="AH58:AH59"/>
    <mergeCell ref="W58:W59"/>
    <mergeCell ref="X58:X59"/>
    <mergeCell ref="Y58:Y59"/>
    <mergeCell ref="Z58:Z59"/>
    <mergeCell ref="AA58:AA59"/>
    <mergeCell ref="AB58:AB59"/>
    <mergeCell ref="Q58:Q59"/>
    <mergeCell ref="R58:R59"/>
    <mergeCell ref="S58:S59"/>
    <mergeCell ref="T58:T59"/>
    <mergeCell ref="U58:U59"/>
    <mergeCell ref="V58:V59"/>
    <mergeCell ref="D58:E58"/>
    <mergeCell ref="F58:F59"/>
    <mergeCell ref="G58:I58"/>
    <mergeCell ref="J58:L58"/>
    <mergeCell ref="M58:M59"/>
    <mergeCell ref="N58:P58"/>
    <mergeCell ref="AI8:AI9"/>
    <mergeCell ref="AJ8:AJ9"/>
    <mergeCell ref="D57:F57"/>
    <mergeCell ref="G57:M57"/>
    <mergeCell ref="N57:T57"/>
    <mergeCell ref="U57:AJ57"/>
    <mergeCell ref="AC8:AC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Q8:Q9"/>
    <mergeCell ref="R8:R9"/>
    <mergeCell ref="S8:S9"/>
    <mergeCell ref="T8:T9"/>
    <mergeCell ref="U8:U9"/>
    <mergeCell ref="V8:V9"/>
    <mergeCell ref="D7:F7"/>
    <mergeCell ref="G7:M7"/>
    <mergeCell ref="N7:T7"/>
    <mergeCell ref="U7:AJ7"/>
    <mergeCell ref="D8:E8"/>
    <mergeCell ref="F8:F9"/>
    <mergeCell ref="G8:I8"/>
    <mergeCell ref="J8:L8"/>
    <mergeCell ref="M8:M9"/>
    <mergeCell ref="N8:P8"/>
  </mergeCells>
  <printOptions horizontalCentered="1"/>
  <pageMargins left="0.5" right="0.5" top="1" bottom="0.75" header="0.5" footer="0.5"/>
  <pageSetup paperSize="9" scale="89" pageOrder="overThenDown" orientation="landscape" horizontalDpi="4294967294" verticalDpi="300" r:id="rId1"/>
  <headerFooter alignWithMargins="0"/>
  <rowBreaks count="1" manualBreakCount="1">
    <brk id="52" max="38" man="1"/>
  </rowBreaks>
  <colBreaks count="1" manualBreakCount="1">
    <brk id="21" max="10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</sheetPr>
  <dimension ref="A1:L99"/>
  <sheetViews>
    <sheetView tabSelected="1" zoomScaleNormal="100" workbookViewId="0">
      <selection activeCell="E23" sqref="E23"/>
    </sheetView>
  </sheetViews>
  <sheetFormatPr defaultRowHeight="12" x14ac:dyDescent="0.2"/>
  <cols>
    <col min="1" max="1" width="2.1640625" style="2" customWidth="1"/>
    <col min="2" max="2" width="5.5" style="2" customWidth="1"/>
    <col min="3" max="3" width="24.5" style="2" customWidth="1"/>
    <col min="4" max="4" width="12.83203125" style="2" customWidth="1"/>
    <col min="5" max="5" width="9.33203125" style="2"/>
    <col min="6" max="6" width="2.1640625" style="2" customWidth="1"/>
    <col min="7" max="7" width="5.5" style="2" customWidth="1"/>
    <col min="8" max="8" width="24.5" style="2" customWidth="1"/>
    <col min="9" max="9" width="12.83203125" style="2" customWidth="1"/>
    <col min="10" max="16384" width="9.33203125" style="2"/>
  </cols>
  <sheetData>
    <row r="1" spans="1:12" ht="11.1" customHeight="1" x14ac:dyDescent="0.2">
      <c r="A1" s="1" t="s">
        <v>90</v>
      </c>
    </row>
    <row r="2" spans="1:12" ht="11.1" customHeight="1" x14ac:dyDescent="0.2">
      <c r="A2" s="1" t="s">
        <v>1</v>
      </c>
      <c r="F2" s="1"/>
    </row>
    <row r="3" spans="1:12" ht="11.1" customHeight="1" x14ac:dyDescent="0.2">
      <c r="A3" s="2" t="s">
        <v>91</v>
      </c>
    </row>
    <row r="4" spans="1:12" ht="11.1" customHeight="1" x14ac:dyDescent="0.2">
      <c r="A4" s="3" t="s">
        <v>3</v>
      </c>
      <c r="F4" s="3"/>
    </row>
    <row r="5" spans="1:12" ht="11.1" customHeight="1" x14ac:dyDescent="0.2">
      <c r="A5" s="4" t="s">
        <v>4</v>
      </c>
      <c r="B5" s="5"/>
      <c r="C5" s="6"/>
      <c r="D5" s="104" t="s">
        <v>12</v>
      </c>
      <c r="F5" s="4" t="s">
        <v>4</v>
      </c>
      <c r="G5" s="5"/>
      <c r="H5" s="6"/>
      <c r="I5" s="104" t="s">
        <v>12</v>
      </c>
    </row>
    <row r="6" spans="1:12" x14ac:dyDescent="0.2">
      <c r="A6" s="105"/>
      <c r="B6" s="106"/>
      <c r="C6" s="107"/>
      <c r="D6" s="108" t="s">
        <v>92</v>
      </c>
      <c r="F6" s="105"/>
      <c r="G6" s="106"/>
      <c r="H6" s="107"/>
      <c r="I6" s="108" t="s">
        <v>92</v>
      </c>
    </row>
    <row r="7" spans="1:12" x14ac:dyDescent="0.2">
      <c r="A7" s="13"/>
      <c r="B7" s="14"/>
      <c r="C7" s="15"/>
      <c r="D7" s="109"/>
      <c r="F7" s="13"/>
      <c r="G7" s="14"/>
      <c r="H7" s="15"/>
      <c r="I7" s="109"/>
    </row>
    <row r="8" spans="1:12" ht="11.1" customHeight="1" x14ac:dyDescent="0.2">
      <c r="A8" s="18"/>
      <c r="B8" s="19"/>
      <c r="C8" s="19"/>
      <c r="D8" s="20"/>
      <c r="F8" s="18" t="s">
        <v>26</v>
      </c>
      <c r="G8" s="19"/>
      <c r="H8" s="19"/>
      <c r="I8" s="20"/>
    </row>
    <row r="9" spans="1:12" ht="11.1" customHeight="1" x14ac:dyDescent="0.2">
      <c r="A9" s="21" t="s">
        <v>13</v>
      </c>
      <c r="B9" s="22"/>
      <c r="C9" s="22"/>
      <c r="D9" s="23"/>
      <c r="F9" s="21"/>
      <c r="G9" s="22"/>
      <c r="H9" s="22"/>
      <c r="I9" s="23"/>
    </row>
    <row r="10" spans="1:12" ht="11.1" customHeight="1" x14ac:dyDescent="0.2">
      <c r="A10" s="21"/>
      <c r="B10" s="22"/>
      <c r="C10" s="22"/>
      <c r="D10" s="23"/>
      <c r="F10" s="21"/>
      <c r="G10" s="22" t="s">
        <v>27</v>
      </c>
      <c r="H10" s="22"/>
      <c r="I10" s="24">
        <v>0</v>
      </c>
      <c r="K10" s="26"/>
      <c r="L10" s="26"/>
    </row>
    <row r="11" spans="1:12" ht="11.1" customHeight="1" x14ac:dyDescent="0.2">
      <c r="A11" s="21"/>
      <c r="B11" s="22"/>
      <c r="C11" s="22"/>
      <c r="D11" s="23"/>
      <c r="F11" s="21"/>
      <c r="G11" s="22"/>
      <c r="H11" s="22"/>
      <c r="I11" s="24"/>
      <c r="K11" s="26"/>
      <c r="L11" s="26"/>
    </row>
    <row r="12" spans="1:12" ht="11.1" customHeight="1" x14ac:dyDescent="0.2">
      <c r="A12" s="21"/>
      <c r="B12" s="22" t="s">
        <v>14</v>
      </c>
      <c r="C12" s="22"/>
      <c r="D12" s="24">
        <v>5</v>
      </c>
      <c r="E12" s="26"/>
      <c r="F12" s="21"/>
      <c r="G12" s="22"/>
      <c r="H12" s="22" t="s">
        <v>28</v>
      </c>
      <c r="I12" s="24">
        <v>0</v>
      </c>
      <c r="K12" s="26"/>
      <c r="L12" s="26"/>
    </row>
    <row r="13" spans="1:12" ht="11.1" customHeight="1" x14ac:dyDescent="0.2">
      <c r="A13" s="21"/>
      <c r="B13" s="22"/>
      <c r="C13" s="22" t="s">
        <v>15</v>
      </c>
      <c r="D13" s="24">
        <v>4</v>
      </c>
      <c r="E13" s="26"/>
      <c r="F13" s="21"/>
      <c r="G13" s="22"/>
      <c r="H13" s="22"/>
      <c r="I13" s="24"/>
      <c r="K13" s="26"/>
      <c r="L13" s="26"/>
    </row>
    <row r="14" spans="1:12" ht="11.1" customHeight="1" x14ac:dyDescent="0.2">
      <c r="A14" s="21"/>
      <c r="B14" s="22"/>
      <c r="C14" s="22" t="s">
        <v>16</v>
      </c>
      <c r="D14" s="24">
        <v>1</v>
      </c>
      <c r="E14" s="26"/>
      <c r="F14" s="21"/>
      <c r="G14" s="22"/>
      <c r="H14" s="22" t="s">
        <v>29</v>
      </c>
      <c r="I14" s="24">
        <v>0</v>
      </c>
      <c r="K14" s="26"/>
      <c r="L14" s="26"/>
    </row>
    <row r="15" spans="1:12" ht="11.1" customHeight="1" x14ac:dyDescent="0.2">
      <c r="A15" s="21"/>
      <c r="B15" s="22"/>
      <c r="C15" s="22"/>
      <c r="D15" s="24"/>
      <c r="E15" s="26"/>
      <c r="F15" s="21"/>
      <c r="G15" s="22"/>
      <c r="H15" s="22" t="s">
        <v>30</v>
      </c>
      <c r="I15" s="24">
        <v>0</v>
      </c>
      <c r="K15" s="26"/>
      <c r="L15" s="26"/>
    </row>
    <row r="16" spans="1:12" ht="11.1" customHeight="1" x14ac:dyDescent="0.2">
      <c r="A16" s="21"/>
      <c r="B16" s="22" t="s">
        <v>17</v>
      </c>
      <c r="C16" s="22"/>
      <c r="D16" s="24">
        <v>8528</v>
      </c>
      <c r="E16" s="26"/>
      <c r="F16" s="21"/>
      <c r="G16" s="22"/>
      <c r="H16" s="22" t="s">
        <v>31</v>
      </c>
      <c r="I16" s="24">
        <v>0</v>
      </c>
      <c r="K16" s="26"/>
      <c r="L16" s="26"/>
    </row>
    <row r="17" spans="1:12" ht="11.1" customHeight="1" x14ac:dyDescent="0.2">
      <c r="A17" s="21"/>
      <c r="B17" s="22"/>
      <c r="C17" s="22" t="s">
        <v>15</v>
      </c>
      <c r="D17" s="24">
        <v>7201</v>
      </c>
      <c r="E17" s="26"/>
      <c r="F17" s="21"/>
      <c r="G17" s="22"/>
      <c r="H17" s="22" t="s">
        <v>32</v>
      </c>
      <c r="I17" s="24">
        <v>0</v>
      </c>
      <c r="K17" s="26"/>
      <c r="L17" s="26"/>
    </row>
    <row r="18" spans="1:12" ht="11.1" customHeight="1" x14ac:dyDescent="0.2">
      <c r="A18" s="21"/>
      <c r="B18" s="22"/>
      <c r="C18" s="22" t="s">
        <v>16</v>
      </c>
      <c r="D18" s="24">
        <v>1327</v>
      </c>
      <c r="E18" s="26"/>
      <c r="F18" s="21"/>
      <c r="G18" s="22"/>
      <c r="H18" s="22"/>
      <c r="I18" s="24"/>
      <c r="K18" s="26"/>
      <c r="L18" s="26"/>
    </row>
    <row r="19" spans="1:12" ht="11.1" customHeight="1" x14ac:dyDescent="0.2">
      <c r="A19" s="21"/>
      <c r="B19" s="22"/>
      <c r="C19" s="22"/>
      <c r="D19" s="24"/>
      <c r="E19" s="26"/>
      <c r="F19" s="21"/>
      <c r="G19" s="22"/>
      <c r="H19" s="22" t="s">
        <v>33</v>
      </c>
      <c r="I19" s="24">
        <v>0</v>
      </c>
      <c r="K19" s="26"/>
      <c r="L19" s="26"/>
    </row>
    <row r="20" spans="1:12" ht="11.1" customHeight="1" x14ac:dyDescent="0.2">
      <c r="A20" s="21"/>
      <c r="B20" s="22" t="s">
        <v>18</v>
      </c>
      <c r="C20" s="22"/>
      <c r="D20" s="24">
        <v>3449</v>
      </c>
      <c r="E20" s="26"/>
      <c r="F20" s="21"/>
      <c r="G20" s="22"/>
      <c r="H20" s="22" t="s">
        <v>30</v>
      </c>
      <c r="I20" s="24">
        <v>0</v>
      </c>
      <c r="K20" s="26"/>
      <c r="L20" s="26"/>
    </row>
    <row r="21" spans="1:12" ht="11.1" customHeight="1" x14ac:dyDescent="0.2">
      <c r="A21" s="21"/>
      <c r="B21" s="22"/>
      <c r="C21" s="22" t="s">
        <v>15</v>
      </c>
      <c r="D21" s="24">
        <v>3051</v>
      </c>
      <c r="E21" s="26"/>
      <c r="F21" s="21"/>
      <c r="G21" s="22"/>
      <c r="H21" s="22" t="s">
        <v>31</v>
      </c>
      <c r="I21" s="24">
        <v>0</v>
      </c>
      <c r="K21" s="26"/>
      <c r="L21" s="26"/>
    </row>
    <row r="22" spans="1:12" ht="11.1" customHeight="1" x14ac:dyDescent="0.2">
      <c r="A22" s="21"/>
      <c r="B22" s="22"/>
      <c r="C22" s="22" t="s">
        <v>16</v>
      </c>
      <c r="D22" s="24">
        <v>398</v>
      </c>
      <c r="E22" s="26"/>
      <c r="F22" s="21"/>
      <c r="G22" s="22"/>
      <c r="H22" s="22" t="s">
        <v>32</v>
      </c>
      <c r="I22" s="24">
        <v>0</v>
      </c>
      <c r="K22" s="26"/>
      <c r="L22" s="26"/>
    </row>
    <row r="23" spans="1:12" ht="11.1" customHeight="1" x14ac:dyDescent="0.2">
      <c r="A23" s="21"/>
      <c r="B23" s="22"/>
      <c r="C23" s="22"/>
      <c r="D23" s="24"/>
      <c r="E23" s="26"/>
      <c r="F23" s="21"/>
      <c r="G23" s="22"/>
      <c r="H23" s="22"/>
      <c r="I23" s="24"/>
      <c r="K23" s="26"/>
      <c r="L23" s="26"/>
    </row>
    <row r="24" spans="1:12" ht="11.1" customHeight="1" x14ac:dyDescent="0.2">
      <c r="A24" s="21"/>
      <c r="B24" s="22" t="s">
        <v>19</v>
      </c>
      <c r="C24" s="22"/>
      <c r="D24" s="24">
        <v>12978</v>
      </c>
      <c r="E24" s="26"/>
      <c r="F24" s="21"/>
      <c r="G24" s="22"/>
      <c r="H24" s="22" t="s">
        <v>34</v>
      </c>
      <c r="I24" s="24">
        <v>0</v>
      </c>
      <c r="K24" s="26"/>
      <c r="L24" s="26"/>
    </row>
    <row r="25" spans="1:12" ht="11.1" customHeight="1" x14ac:dyDescent="0.2">
      <c r="A25" s="21"/>
      <c r="B25" s="22"/>
      <c r="C25" s="22" t="s">
        <v>15</v>
      </c>
      <c r="D25" s="24">
        <v>10788</v>
      </c>
      <c r="E25" s="26"/>
      <c r="F25" s="21"/>
      <c r="G25" s="22"/>
      <c r="H25" s="22"/>
      <c r="I25" s="24"/>
      <c r="K25" s="26"/>
      <c r="L25" s="26"/>
    </row>
    <row r="26" spans="1:12" ht="11.1" customHeight="1" x14ac:dyDescent="0.2">
      <c r="A26" s="21"/>
      <c r="B26" s="22"/>
      <c r="C26" s="22" t="s">
        <v>16</v>
      </c>
      <c r="D26" s="24">
        <v>2190</v>
      </c>
      <c r="E26" s="26"/>
      <c r="F26" s="21"/>
      <c r="G26" s="22"/>
      <c r="H26" s="22" t="s">
        <v>35</v>
      </c>
      <c r="I26" s="24">
        <v>0</v>
      </c>
      <c r="K26" s="26"/>
      <c r="L26" s="26"/>
    </row>
    <row r="27" spans="1:12" ht="11.1" customHeight="1" x14ac:dyDescent="0.2">
      <c r="A27" s="21"/>
      <c r="B27" s="22"/>
      <c r="C27" s="22"/>
      <c r="D27" s="24"/>
      <c r="E27" s="26"/>
      <c r="F27" s="21"/>
      <c r="G27" s="22"/>
      <c r="H27" s="22" t="s">
        <v>30</v>
      </c>
      <c r="I27" s="24">
        <v>0</v>
      </c>
      <c r="K27" s="26"/>
      <c r="L27" s="26"/>
    </row>
    <row r="28" spans="1:12" ht="11.1" customHeight="1" x14ac:dyDescent="0.2">
      <c r="A28" s="21"/>
      <c r="B28" s="22" t="s">
        <v>20</v>
      </c>
      <c r="C28" s="22"/>
      <c r="D28" s="24">
        <v>382</v>
      </c>
      <c r="E28" s="26"/>
      <c r="F28" s="21"/>
      <c r="G28" s="22"/>
      <c r="H28" s="22" t="s">
        <v>31</v>
      </c>
      <c r="I28" s="24">
        <v>0</v>
      </c>
      <c r="K28" s="26"/>
      <c r="L28" s="26"/>
    </row>
    <row r="29" spans="1:12" ht="11.1" customHeight="1" x14ac:dyDescent="0.2">
      <c r="A29" s="21"/>
      <c r="B29" s="22"/>
      <c r="C29" s="22" t="s">
        <v>15</v>
      </c>
      <c r="D29" s="24">
        <v>307</v>
      </c>
      <c r="E29" s="26"/>
      <c r="F29" s="21"/>
      <c r="G29" s="22"/>
      <c r="H29" s="22" t="s">
        <v>32</v>
      </c>
      <c r="I29" s="24">
        <v>0</v>
      </c>
      <c r="K29" s="26"/>
      <c r="L29" s="26"/>
    </row>
    <row r="30" spans="1:12" ht="11.1" customHeight="1" x14ac:dyDescent="0.2">
      <c r="A30" s="21"/>
      <c r="B30" s="22"/>
      <c r="C30" s="22" t="s">
        <v>16</v>
      </c>
      <c r="D30" s="24">
        <v>75</v>
      </c>
      <c r="E30" s="26"/>
      <c r="F30" s="21"/>
      <c r="G30" s="22"/>
      <c r="H30" s="22"/>
      <c r="I30" s="24"/>
      <c r="K30" s="26"/>
      <c r="L30" s="26"/>
    </row>
    <row r="31" spans="1:12" ht="11.1" customHeight="1" x14ac:dyDescent="0.2">
      <c r="A31" s="21"/>
      <c r="B31" s="22"/>
      <c r="C31" s="22"/>
      <c r="D31" s="24"/>
      <c r="E31" s="26"/>
      <c r="F31" s="21"/>
      <c r="G31" s="22"/>
      <c r="H31" s="22" t="s">
        <v>36</v>
      </c>
      <c r="I31" s="24">
        <v>0</v>
      </c>
      <c r="K31" s="26"/>
      <c r="L31" s="26"/>
    </row>
    <row r="32" spans="1:12" ht="11.1" customHeight="1" x14ac:dyDescent="0.2">
      <c r="A32" s="21"/>
      <c r="B32" s="22" t="s">
        <v>21</v>
      </c>
      <c r="C32" s="22"/>
      <c r="D32" s="24">
        <v>68</v>
      </c>
      <c r="E32" s="26"/>
      <c r="F32" s="21"/>
      <c r="G32" s="22"/>
      <c r="H32" s="22" t="s">
        <v>30</v>
      </c>
      <c r="I32" s="24">
        <v>0</v>
      </c>
      <c r="K32" s="26"/>
      <c r="L32" s="26"/>
    </row>
    <row r="33" spans="1:12" ht="11.1" customHeight="1" x14ac:dyDescent="0.2">
      <c r="A33" s="21"/>
      <c r="B33" s="22"/>
      <c r="C33" s="22" t="s">
        <v>15</v>
      </c>
      <c r="D33" s="24">
        <v>53</v>
      </c>
      <c r="E33" s="26"/>
      <c r="F33" s="21"/>
      <c r="G33" s="22"/>
      <c r="H33" s="22" t="s">
        <v>31</v>
      </c>
      <c r="I33" s="24">
        <v>0</v>
      </c>
      <c r="K33" s="26"/>
      <c r="L33" s="26"/>
    </row>
    <row r="34" spans="1:12" ht="11.1" customHeight="1" x14ac:dyDescent="0.2">
      <c r="A34" s="21"/>
      <c r="B34" s="22"/>
      <c r="C34" s="22" t="s">
        <v>16</v>
      </c>
      <c r="D34" s="24">
        <v>15</v>
      </c>
      <c r="E34" s="26"/>
      <c r="F34" s="21"/>
      <c r="G34" s="22"/>
      <c r="H34" s="22" t="s">
        <v>32</v>
      </c>
      <c r="I34" s="24">
        <v>0</v>
      </c>
      <c r="K34" s="26"/>
      <c r="L34" s="26"/>
    </row>
    <row r="35" spans="1:12" ht="11.1" customHeight="1" x14ac:dyDescent="0.2">
      <c r="A35" s="21"/>
      <c r="B35" s="22"/>
      <c r="C35" s="22"/>
      <c r="D35" s="24"/>
      <c r="E35" s="26"/>
      <c r="F35" s="21"/>
      <c r="G35" s="22"/>
      <c r="H35" s="22"/>
      <c r="I35" s="24"/>
      <c r="K35" s="26"/>
      <c r="L35" s="26"/>
    </row>
    <row r="36" spans="1:12" ht="11.1" customHeight="1" x14ac:dyDescent="0.2">
      <c r="A36" s="21"/>
      <c r="B36" s="22" t="s">
        <v>22</v>
      </c>
      <c r="C36" s="22"/>
      <c r="D36" s="24">
        <v>19</v>
      </c>
      <c r="E36" s="26"/>
      <c r="F36" s="21"/>
      <c r="G36" s="22"/>
      <c r="H36" s="22" t="s">
        <v>37</v>
      </c>
      <c r="I36" s="24">
        <v>0</v>
      </c>
      <c r="K36" s="26"/>
      <c r="L36" s="26"/>
    </row>
    <row r="37" spans="1:12" ht="11.1" customHeight="1" x14ac:dyDescent="0.2">
      <c r="A37" s="21"/>
      <c r="B37" s="22"/>
      <c r="C37" s="22" t="s">
        <v>15</v>
      </c>
      <c r="D37" s="24">
        <v>17</v>
      </c>
      <c r="E37" s="26"/>
      <c r="F37" s="21"/>
      <c r="G37" s="22"/>
      <c r="H37" s="22" t="s">
        <v>38</v>
      </c>
      <c r="I37" s="24">
        <v>0</v>
      </c>
      <c r="K37" s="26"/>
      <c r="L37" s="26"/>
    </row>
    <row r="38" spans="1:12" ht="11.1" customHeight="1" x14ac:dyDescent="0.2">
      <c r="A38" s="21"/>
      <c r="B38" s="22"/>
      <c r="C38" s="22" t="s">
        <v>16</v>
      </c>
      <c r="D38" s="24">
        <v>2</v>
      </c>
      <c r="E38" s="26"/>
      <c r="F38" s="21"/>
      <c r="G38" s="22"/>
      <c r="H38" s="22" t="s">
        <v>39</v>
      </c>
      <c r="I38" s="24">
        <v>0</v>
      </c>
      <c r="K38" s="26"/>
      <c r="L38" s="26"/>
    </row>
    <row r="39" spans="1:12" ht="11.1" customHeight="1" x14ac:dyDescent="0.2">
      <c r="A39" s="21"/>
      <c r="B39" s="22"/>
      <c r="C39" s="22"/>
      <c r="D39" s="24"/>
      <c r="E39" s="26"/>
      <c r="F39" s="21"/>
      <c r="G39" s="22"/>
      <c r="H39" s="22" t="s">
        <v>40</v>
      </c>
      <c r="I39" s="24">
        <v>0</v>
      </c>
      <c r="K39" s="26"/>
      <c r="L39" s="26"/>
    </row>
    <row r="40" spans="1:12" ht="11.1" customHeight="1" x14ac:dyDescent="0.2">
      <c r="A40" s="21"/>
      <c r="B40" s="22" t="s">
        <v>23</v>
      </c>
      <c r="C40" s="22"/>
      <c r="D40" s="24">
        <v>0</v>
      </c>
      <c r="E40" s="26"/>
      <c r="F40" s="21"/>
      <c r="G40" s="22"/>
      <c r="H40" s="22"/>
      <c r="I40" s="24"/>
      <c r="K40" s="26"/>
      <c r="L40" s="26"/>
    </row>
    <row r="41" spans="1:12" ht="11.1" customHeight="1" x14ac:dyDescent="0.2">
      <c r="A41" s="21"/>
      <c r="B41" s="22"/>
      <c r="C41" s="22" t="s">
        <v>15</v>
      </c>
      <c r="D41" s="24">
        <v>0</v>
      </c>
      <c r="E41" s="26"/>
      <c r="F41" s="21"/>
      <c r="G41" s="22"/>
      <c r="H41" s="22" t="s">
        <v>41</v>
      </c>
      <c r="I41" s="24">
        <v>0</v>
      </c>
      <c r="K41" s="26"/>
      <c r="L41" s="26"/>
    </row>
    <row r="42" spans="1:12" ht="11.1" customHeight="1" x14ac:dyDescent="0.2">
      <c r="A42" s="21"/>
      <c r="B42" s="22"/>
      <c r="C42" s="22" t="s">
        <v>16</v>
      </c>
      <c r="D42" s="24">
        <v>0</v>
      </c>
      <c r="E42" s="26"/>
      <c r="F42" s="21"/>
      <c r="G42" s="22"/>
      <c r="H42" s="22" t="s">
        <v>39</v>
      </c>
      <c r="I42" s="24">
        <v>0</v>
      </c>
      <c r="K42" s="26"/>
      <c r="L42" s="26"/>
    </row>
    <row r="43" spans="1:12" ht="11.1" customHeight="1" x14ac:dyDescent="0.2">
      <c r="A43" s="21"/>
      <c r="B43" s="22"/>
      <c r="C43" s="22"/>
      <c r="D43" s="24"/>
      <c r="E43" s="26"/>
      <c r="F43" s="21"/>
      <c r="G43" s="22"/>
      <c r="H43" s="22" t="s">
        <v>40</v>
      </c>
      <c r="I43" s="24">
        <v>0</v>
      </c>
      <c r="K43" s="26"/>
      <c r="L43" s="26"/>
    </row>
    <row r="44" spans="1:12" ht="11.1" customHeight="1" x14ac:dyDescent="0.2">
      <c r="A44" s="21"/>
      <c r="B44" s="22" t="s">
        <v>24</v>
      </c>
      <c r="C44" s="22"/>
      <c r="D44" s="24">
        <v>630</v>
      </c>
      <c r="E44" s="26"/>
      <c r="F44" s="21"/>
      <c r="G44" s="22"/>
      <c r="H44" s="22"/>
      <c r="I44" s="24"/>
      <c r="K44" s="26"/>
      <c r="L44" s="26"/>
    </row>
    <row r="45" spans="1:12" ht="11.1" customHeight="1" x14ac:dyDescent="0.2">
      <c r="A45" s="21"/>
      <c r="B45" s="22"/>
      <c r="C45" s="22" t="s">
        <v>15</v>
      </c>
      <c r="D45" s="24">
        <v>604</v>
      </c>
      <c r="E45" s="26"/>
      <c r="F45" s="21"/>
      <c r="G45" s="22"/>
      <c r="H45" s="22" t="s">
        <v>44</v>
      </c>
      <c r="I45" s="24">
        <v>0</v>
      </c>
      <c r="K45" s="26"/>
      <c r="L45" s="26"/>
    </row>
    <row r="46" spans="1:12" ht="11.1" customHeight="1" x14ac:dyDescent="0.2">
      <c r="A46" s="21"/>
      <c r="B46" s="22"/>
      <c r="C46" s="22" t="s">
        <v>16</v>
      </c>
      <c r="D46" s="24">
        <v>26</v>
      </c>
      <c r="E46" s="26"/>
      <c r="F46" s="21"/>
      <c r="G46" s="22"/>
      <c r="H46" s="22"/>
      <c r="I46" s="24"/>
      <c r="K46" s="26"/>
      <c r="L46" s="26"/>
    </row>
    <row r="47" spans="1:12" ht="11.1" customHeight="1" x14ac:dyDescent="0.2">
      <c r="A47" s="21"/>
      <c r="B47" s="22"/>
      <c r="C47" s="22"/>
      <c r="D47" s="24"/>
      <c r="F47" s="21"/>
      <c r="G47" s="22" t="s">
        <v>45</v>
      </c>
      <c r="H47" s="22"/>
      <c r="I47" s="24">
        <v>0</v>
      </c>
      <c r="K47" s="26"/>
      <c r="L47" s="26"/>
    </row>
    <row r="48" spans="1:12" ht="11.1" customHeight="1" x14ac:dyDescent="0.2">
      <c r="A48" s="21"/>
      <c r="B48" s="22"/>
      <c r="C48" s="22"/>
      <c r="D48" s="24"/>
      <c r="F48" s="21"/>
      <c r="G48" s="22"/>
      <c r="H48" s="22" t="s">
        <v>46</v>
      </c>
      <c r="I48" s="24">
        <v>0</v>
      </c>
      <c r="K48" s="26"/>
      <c r="L48" s="26"/>
    </row>
    <row r="49" spans="1:12" ht="11.1" customHeight="1" x14ac:dyDescent="0.2">
      <c r="A49" s="27"/>
      <c r="B49" s="28"/>
      <c r="C49" s="28"/>
      <c r="D49" s="29"/>
      <c r="F49" s="27"/>
      <c r="G49" s="28"/>
      <c r="H49" s="28" t="s">
        <v>47</v>
      </c>
      <c r="I49" s="29">
        <v>0</v>
      </c>
      <c r="K49" s="26"/>
      <c r="L49" s="26"/>
    </row>
    <row r="50" spans="1:12" ht="11.1" customHeight="1" x14ac:dyDescent="0.2"/>
    <row r="51" spans="1:12" ht="11.1" customHeight="1" x14ac:dyDescent="0.2">
      <c r="E51" s="30"/>
      <c r="I51" s="1"/>
    </row>
    <row r="52" spans="1:12" ht="11.1" customHeight="1" x14ac:dyDescent="0.2"/>
    <row r="53" spans="1:12" ht="11.1" customHeight="1" x14ac:dyDescent="0.2"/>
    <row r="54" spans="1:12" ht="11.1" customHeight="1" x14ac:dyDescent="0.2"/>
    <row r="55" spans="1:12" ht="11.1" customHeight="1" x14ac:dyDescent="0.2"/>
    <row r="56" spans="1:12" ht="11.1" customHeight="1" x14ac:dyDescent="0.2"/>
    <row r="57" spans="1:12" ht="11.1" customHeight="1" x14ac:dyDescent="0.2"/>
    <row r="58" spans="1:12" ht="11.1" customHeight="1" x14ac:dyDescent="0.2"/>
    <row r="59" spans="1:12" ht="11.1" customHeight="1" x14ac:dyDescent="0.2"/>
    <row r="60" spans="1:12" ht="11.1" customHeight="1" x14ac:dyDescent="0.2"/>
    <row r="61" spans="1:12" ht="11.1" customHeight="1" x14ac:dyDescent="0.2"/>
    <row r="62" spans="1:12" ht="11.1" customHeight="1" x14ac:dyDescent="0.2"/>
    <row r="63" spans="1:12" ht="11.1" customHeight="1" x14ac:dyDescent="0.2"/>
    <row r="64" spans="1:12" ht="11.1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11.1" customHeight="1" x14ac:dyDescent="0.2"/>
    <row r="70" ht="11.1" customHeight="1" x14ac:dyDescent="0.2"/>
    <row r="71" ht="11.1" customHeight="1" x14ac:dyDescent="0.2"/>
    <row r="72" ht="11.1" customHeight="1" x14ac:dyDescent="0.2"/>
    <row r="73" ht="11.1" customHeight="1" x14ac:dyDescent="0.2"/>
    <row r="74" ht="11.1" customHeight="1" x14ac:dyDescent="0.2"/>
    <row r="75" ht="11.1" customHeight="1" x14ac:dyDescent="0.2"/>
    <row r="76" ht="11.1" customHeight="1" x14ac:dyDescent="0.2"/>
    <row r="77" ht="11.1" customHeight="1" x14ac:dyDescent="0.2"/>
    <row r="78" ht="11.1" customHeight="1" x14ac:dyDescent="0.2"/>
    <row r="79" ht="11.1" customHeight="1" x14ac:dyDescent="0.2"/>
    <row r="80" ht="11.1" customHeight="1" x14ac:dyDescent="0.2"/>
    <row r="81" ht="11.1" customHeight="1" x14ac:dyDescent="0.2"/>
    <row r="82" ht="11.1" customHeight="1" x14ac:dyDescent="0.2"/>
    <row r="83" ht="11.1" customHeight="1" x14ac:dyDescent="0.2"/>
    <row r="84" ht="11.1" customHeight="1" x14ac:dyDescent="0.2"/>
    <row r="85" ht="11.1" customHeight="1" x14ac:dyDescent="0.2"/>
    <row r="86" ht="11.1" customHeight="1" x14ac:dyDescent="0.2"/>
    <row r="87" ht="11.1" customHeight="1" x14ac:dyDescent="0.2"/>
    <row r="88" ht="11.1" customHeight="1" x14ac:dyDescent="0.2"/>
    <row r="89" ht="11.1" customHeight="1" x14ac:dyDescent="0.2"/>
    <row r="90" ht="11.1" customHeight="1" x14ac:dyDescent="0.2"/>
    <row r="91" ht="11.1" customHeight="1" x14ac:dyDescent="0.2"/>
    <row r="92" ht="11.1" customHeight="1" x14ac:dyDescent="0.2"/>
    <row r="93" ht="11.1" customHeight="1" x14ac:dyDescent="0.2"/>
    <row r="94" ht="11.1" customHeight="1" x14ac:dyDescent="0.2"/>
    <row r="95" ht="11.1" customHeight="1" x14ac:dyDescent="0.2"/>
    <row r="96" ht="11.1" customHeight="1" x14ac:dyDescent="0.2"/>
    <row r="97" ht="11.1" customHeight="1" x14ac:dyDescent="0.2"/>
    <row r="98" ht="11.1" customHeight="1" x14ac:dyDescent="0.2"/>
    <row r="99" ht="11.1" customHeight="1" x14ac:dyDescent="0.2"/>
  </sheetData>
  <mergeCells count="4">
    <mergeCell ref="A5:C7"/>
    <mergeCell ref="F5:H7"/>
    <mergeCell ref="D6:D7"/>
    <mergeCell ref="I6:I7"/>
  </mergeCells>
  <printOptions horizontalCentered="1"/>
  <pageMargins left="0.75" right="0.75" top="1" bottom="0.75" header="0.5" footer="0.5"/>
  <pageSetup paperSize="9" scale="90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MOC</vt:lpstr>
      <vt:lpstr>MOC-B</vt:lpstr>
      <vt:lpstr>MOC-A</vt:lpstr>
      <vt:lpstr>'MOC-B'!Print_Area</vt:lpstr>
      <vt:lpstr>'MOC-B'!Print_Titles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M. Jacinto</dc:creator>
  <cp:lastModifiedBy>Nicole M. Jacinto</cp:lastModifiedBy>
  <dcterms:created xsi:type="dcterms:W3CDTF">2017-05-16T07:09:53Z</dcterms:created>
  <dcterms:modified xsi:type="dcterms:W3CDTF">2017-05-16T07:10:20Z</dcterms:modified>
</cp:coreProperties>
</file>